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1Q23/15. Formato PR/Financial Statements Valores/"/>
    </mc:Choice>
  </mc:AlternateContent>
  <xr:revisionPtr revIDLastSave="50" documentId="13_ncr:1_{B8380105-7664-4838-B043-DE55DAB57203}" xr6:coauthVersionLast="47" xr6:coauthVersionMax="47" xr10:uidLastSave="{FCFFCC91-BA74-4EC1-82D7-8036486D9558}"/>
  <bookViews>
    <workbookView xWindow="-60" yWindow="-60" windowWidth="28920" windowHeight="15720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10" r:id="rId8"/>
  </sheet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L6" i="6"/>
  <c r="K6" i="6"/>
  <c r="J6" i="6"/>
  <c r="M6" i="6"/>
  <c r="M6" i="5"/>
  <c r="N6" i="5"/>
  <c r="L6" i="5"/>
  <c r="K6" i="5"/>
  <c r="J6" i="5"/>
  <c r="M6" i="4"/>
  <c r="N40" i="4"/>
  <c r="N38" i="4"/>
  <c r="M38" i="4"/>
  <c r="K38" i="4"/>
  <c r="N37" i="4"/>
  <c r="M37" i="4"/>
  <c r="K37" i="4"/>
  <c r="N30" i="4"/>
  <c r="N27" i="4"/>
  <c r="N25" i="4"/>
  <c r="L19" i="4"/>
  <c r="L22" i="4" s="1"/>
  <c r="J19" i="4"/>
  <c r="N18" i="4"/>
  <c r="N17" i="4"/>
  <c r="N15" i="4"/>
  <c r="N13" i="4"/>
  <c r="L12" i="4"/>
  <c r="L16" i="4" s="1"/>
  <c r="J12" i="4"/>
  <c r="N12" i="4" s="1"/>
  <c r="N11" i="4"/>
  <c r="N10" i="4"/>
  <c r="N9" i="4"/>
  <c r="N8" i="4"/>
  <c r="N7" i="4"/>
  <c r="N6" i="4"/>
  <c r="L6" i="4"/>
  <c r="K6" i="4"/>
  <c r="J6" i="4"/>
  <c r="N19" i="4" l="1"/>
  <c r="K35" i="4"/>
  <c r="M35" i="4"/>
  <c r="L24" i="4"/>
  <c r="L26" i="4" s="1"/>
  <c r="L28" i="4" s="1"/>
  <c r="L36" i="4"/>
  <c r="J16" i="4"/>
  <c r="J22" i="4"/>
  <c r="N22" i="4" s="1"/>
  <c r="L39" i="4" l="1"/>
  <c r="M39" i="4" s="1"/>
  <c r="M36" i="4"/>
  <c r="J24" i="4"/>
  <c r="J26" i="4" s="1"/>
  <c r="J28" i="4" s="1"/>
  <c r="J36" i="4"/>
  <c r="K36" i="4" l="1"/>
  <c r="J39" i="4"/>
  <c r="N39" i="4" l="1"/>
  <c r="K39" i="4"/>
</calcChain>
</file>

<file path=xl/sharedStrings.xml><?xml version="1.0" encoding="utf-8"?>
<sst xmlns="http://schemas.openxmlformats.org/spreadsheetml/2006/main" count="369" uniqueCount="196">
  <si>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</si>
  <si>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</si>
  <si>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</si>
  <si>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</si>
  <si>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</si>
  <si>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</si>
  <si>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</si>
  <si>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</si>
  <si>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</si>
  <si>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 xml:space="preserve">Resultados consolidados del primer trimestre 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</si>
  <si>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</si>
  <si>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</si>
  <si>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</si>
  <si>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</si>
  <si>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</si>
  <si>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</si>
  <si>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</si>
  <si>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</si>
  <si>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</si>
  <si>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</si>
  <si>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</si>
  <si>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</si>
  <si>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</si>
  <si>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</si>
  <si>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</si>
  <si>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</si>
  <si>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</si>
  <si>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</si>
  <si>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</si>
  <si>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</si>
  <si>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</si>
  <si>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</si>
  <si>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</si>
  <si>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</si>
  <si>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</si>
  <si>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</si>
  <si>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</si>
  <si>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>Deuda total</t>
  </si>
  <si>
    <t>Perfil de vencimiento de deuda</t>
  </si>
  <si>
    <t>For the Twelve Months of:</t>
  </si>
  <si>
    <t>Δ% 
Reported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</si>
  <si>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</si>
  <si>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r>
      <t xml:space="preserve">2018 </t>
    </r>
    <r>
      <rPr>
        <b/>
        <vertAlign val="superscript"/>
        <sz val="8"/>
        <color rgb="FFC00000"/>
        <rFont val="Calibri"/>
        <family val="2"/>
      </rPr>
      <t>(A)</t>
    </r>
  </si>
  <si>
    <r>
      <t xml:space="preserve">2017 </t>
    </r>
    <r>
      <rPr>
        <b/>
        <vertAlign val="superscript"/>
        <sz val="8"/>
        <color rgb="FFC00000"/>
        <rFont val="Calibri"/>
        <family val="2"/>
      </rPr>
      <t>(A)</t>
    </r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</si>
  <si>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</si>
  <si>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</si>
  <si>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</si>
  <si>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 xml:space="preserve">Por el primer trimestre de: </t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</si>
  <si>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</si>
  <si>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</si>
  <si>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</si>
  <si>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</si>
  <si>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</si>
  <si>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</si>
  <si>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</si>
  <si>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</si>
  <si>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</si>
  <si>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</si>
  <si>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</si>
  <si>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</si>
  <si>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</si>
  <si>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</si>
  <si>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</si>
  <si>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</si>
  <si>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</si>
  <si>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</si>
  <si>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</si>
  <si>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</si>
  <si>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</si>
  <si>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</si>
  <si>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 xml:space="preserve">División México y Centroamérica </t>
  </si>
  <si>
    <t>RESULTADO DE OPERACIONES</t>
  </si>
  <si>
    <t>Por el primer trimestre de: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</si>
  <si>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</si>
  <si>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</si>
  <si>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</si>
  <si>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</si>
  <si>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</si>
  <si>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</si>
  <si>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</si>
  <si>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</si>
  <si>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</si>
  <si>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</si>
  <si>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</si>
  <si>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</si>
  <si>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</si>
  <si>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</si>
  <si>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</si>
  <si>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</si>
  <si>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</si>
  <si>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</si>
  <si>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</si>
  <si>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</si>
  <si>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</si>
  <si>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</si>
  <si>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</si>
  <si>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</si>
  <si>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</si>
  <si>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</si>
  <si>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</si>
  <si>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</si>
  <si>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</si>
  <si>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</si>
  <si>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</si>
  <si>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</si>
  <si>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</si>
  <si>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</si>
  <si>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</si>
  <si>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</si>
  <si>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</si>
  <si>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</si>
  <si>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</si>
  <si>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</si>
  <si>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</si>
  <si>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</si>
  <si>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</si>
  <si>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</si>
  <si>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</si>
  <si>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t xml:space="preserve">RESUMEN FINANCIERO DE LOS RESULTADOS DEL PRIMER TRIMESTRE </t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</si>
  <si>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</si>
  <si>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</si>
  <si>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</si>
  <si>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</si>
  <si>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</si>
  <si>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</si>
  <si>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</si>
  <si>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</si>
  <si>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</si>
  <si>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</si>
  <si>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Volumen</t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</si>
  <si>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</si>
  <si>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</si>
  <si>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>Transacciones</t>
  </si>
  <si>
    <t>Agua</t>
  </si>
  <si>
    <t>Razones Financieras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</si>
  <si>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</si>
  <si>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</si>
  <si>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</si>
  <si>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</si>
  <si>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</si>
  <si>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</si>
  <si>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</si>
  <si>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</si>
  <si>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</si>
  <si>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</si>
  <si>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</si>
  <si>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</si>
  <si>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</si>
  <si>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</si>
  <si>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</si>
  <si>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</si>
  <si>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</si>
  <si>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</si>
  <si>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</si>
  <si>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</si>
  <si>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Pasivo y Capital</t>
  </si>
  <si>
    <t>Total Capital</t>
  </si>
  <si>
    <t>Otros ingresos de operación</t>
  </si>
  <si>
    <t>Gastos de operación</t>
  </si>
  <si>
    <t>Otros gastos operativos, neto</t>
  </si>
  <si>
    <t>Depreciación, amortización y otros cargos virtuales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</si>
  <si>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</si>
  <si>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</si>
  <si>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</si>
  <si>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</si>
  <si>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</si>
  <si>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 Brasil </t>
    </r>
    <r>
      <rPr>
        <vertAlign val="superscript"/>
        <sz val="12"/>
        <rFont val="Calibri"/>
        <family val="2"/>
        <scheme val="minor"/>
      </rPr>
      <t>(3)</t>
    </r>
  </si>
  <si>
    <t>Centroamérica Sur</t>
  </si>
  <si>
    <t>1T23</t>
  </si>
  <si>
    <t>1T 2023</t>
  </si>
  <si>
    <t>1T 2022</t>
  </si>
  <si>
    <t>Mar-23</t>
  </si>
  <si>
    <t>Mar-22</t>
  </si>
  <si>
    <t>Ene-23</t>
  </si>
  <si>
    <t>Ene-22</t>
  </si>
  <si>
    <t>1T22</t>
  </si>
  <si>
    <r>
      <t xml:space="preserve">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</si>
  <si>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Deuda neta incluyendo efecto de coberturas / 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</si>
  <si>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EBITDA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</si>
  <si>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total + capital social)</t>
    </r>
  </si>
  <si>
    <t>EBITDA y CAPEX</t>
  </si>
  <si>
    <r>
      <t xml:space="preserve">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</si>
  <si>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</si>
  <si>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 xml:space="preserve"> Brasil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</si>
  <si>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Incluye 15.1 millones de cajas unidad correspondientes a la adquisición de Cristal de Embotelladoras Bepensa 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</si>
  <si>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(5)</t>
    </r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</si>
  <si>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</si>
  <si>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 Volumen y transacciones de Brasil no incluye cerveza. 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</si>
  <si>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</si>
  <si>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 México </t>
    </r>
    <r>
      <rPr>
        <vertAlign val="superscript"/>
        <sz val="12"/>
        <rFont val="Calibri"/>
        <family val="2"/>
        <scheme val="minor"/>
      </rPr>
      <t>(3)</t>
    </r>
  </si>
  <si>
    <t>-</t>
  </si>
  <si>
    <t xml:space="preserve"> Mar-23</t>
  </si>
  <si>
    <t xml:space="preserve"> Dec-22</t>
  </si>
  <si>
    <t>31 de marzo de 2023</t>
  </si>
  <si>
    <t>Año 2022</t>
  </si>
  <si>
    <r>
      <rPr>
        <i/>
        <vertAlign val="superscript"/>
        <sz val="10"/>
        <color theme="1"/>
        <rFont val="Calibri"/>
        <family val="2"/>
        <scheme val="minor"/>
      </rPr>
      <t>(5)</t>
    </r>
    <r>
      <rPr>
        <i/>
        <sz val="10"/>
        <color theme="1"/>
        <rFont val="Calibri"/>
        <family val="2"/>
        <scheme val="minor"/>
      </rPr>
      <t xml:space="preserve"> Brasil incluye ingresos de cerveza por Ps. 1,450 million para el primer trimestre de 2023 y Ps. 1,250 milliones para el mismo periodo del año anterior.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</si>
</sst>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vertAlign val="superscript"/>
      <sz val="8"/>
      <color rgb="FFC00000"/>
      <name val="Calibri"/>
      <family val="2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Trebuchet MS"/>
      <family val="2"/>
    </font>
    <font>
      <b/>
      <sz val="9"/>
      <color theme="0"/>
      <name val="Trebuchet MS"/>
      <family val="2"/>
    </font>
    <font>
      <b/>
      <sz val="12"/>
      <color rgb="FF404040"/>
      <name val="Calibri"/>
      <family val="2"/>
      <scheme val="minor"/>
    </font>
    <font>
      <b/>
      <sz val="12"/>
      <color theme="0"/>
      <name val="Trade Gothic Next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sz val="14"/>
      <color theme="0"/>
      <name val="Trebuchet MS"/>
      <family val="2"/>
    </font>
    <font>
      <b/>
      <vertAlign val="superscript"/>
      <sz val="8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404040"/>
      </top>
      <bottom/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/>
      <bottom style="thin">
        <color rgb="FF40404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4" fillId="0" borderId="0"/>
    <xf numFmtId="165" fontId="8" fillId="0" borderId="0" applyFont="0" applyFill="0" applyBorder="0" applyAlignment="0" applyProtection="0"/>
  </cellStyleXfs>
  <cellXfs count="588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Fill="1" applyBorder="1"/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3" xfId="4" applyFont="1" applyFill="1" applyBorder="1" applyAlignment="1">
      <alignment horizontal="center" vertical="center" wrapText="1" shrinkToFit="1"/>
    </xf>
    <xf numFmtId="0" fontId="16" fillId="5" borderId="3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wrapText="1"/>
    </xf>
    <xf numFmtId="0" fontId="7" fillId="0" borderId="2" xfId="4" applyFont="1" applyFill="1" applyBorder="1" applyAlignment="1">
      <alignment vertical="center" wrapText="1" shrinkToFi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righ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 shrinkToFit="1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4" borderId="4" xfId="0" applyFont="1" applyFill="1" applyBorder="1" applyAlignment="1">
      <alignment wrapText="1"/>
    </xf>
    <xf numFmtId="0" fontId="23" fillId="5" borderId="0" xfId="0" applyFont="1" applyFill="1" applyBorder="1" applyAlignment="1">
      <alignment vertical="center" wrapText="1" shrinkToFit="1"/>
    </xf>
    <xf numFmtId="0" fontId="23" fillId="5" borderId="7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3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6" fillId="4" borderId="0" xfId="1" applyNumberFormat="1" applyFont="1" applyFill="1" applyBorder="1" applyAlignment="1">
      <alignment vertical="center" wrapText="1" shrinkToFit="1"/>
    </xf>
    <xf numFmtId="0" fontId="46" fillId="0" borderId="0" xfId="0" applyFont="1" applyFill="1" applyBorder="1" applyAlignment="1">
      <alignment vertical="center" wrapText="1" shrinkToFit="1"/>
    </xf>
    <xf numFmtId="0" fontId="46" fillId="4" borderId="0" xfId="0" applyFont="1" applyFill="1" applyBorder="1" applyAlignment="1">
      <alignment vertical="center" wrapText="1" shrinkToFit="1"/>
    </xf>
    <xf numFmtId="0" fontId="46" fillId="4" borderId="0" xfId="0" applyFont="1" applyFill="1" applyAlignment="1">
      <alignment vertical="center" wrapText="1" shrinkToFit="1"/>
    </xf>
    <xf numFmtId="169" fontId="46" fillId="4" borderId="0" xfId="1" applyNumberFormat="1" applyFont="1" applyFill="1" applyAlignment="1">
      <alignment vertical="center" wrapText="1" shrinkToFit="1"/>
    </xf>
    <xf numFmtId="0" fontId="47" fillId="4" borderId="0" xfId="0" applyFont="1" applyFill="1" applyAlignment="1">
      <alignment vertical="center"/>
    </xf>
    <xf numFmtId="0" fontId="48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/>
    </xf>
    <xf numFmtId="0" fontId="48" fillId="0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vertical="center"/>
    </xf>
    <xf numFmtId="169" fontId="48" fillId="4" borderId="0" xfId="1" applyNumberFormat="1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0" fillId="4" borderId="0" xfId="0" applyFont="1" applyFill="1" applyBorder="1" applyAlignment="1">
      <alignment vertical="center"/>
    </xf>
    <xf numFmtId="0" fontId="50" fillId="4" borderId="0" xfId="0" applyFont="1" applyFill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Alignment="1">
      <alignment horizontal="centerContinuous"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58" fillId="4" borderId="0" xfId="4" applyFont="1" applyFill="1" applyBorder="1" applyAlignment="1">
      <alignment horizontal="centerContinuous" vertical="center"/>
    </xf>
    <xf numFmtId="0" fontId="58" fillId="4" borderId="0" xfId="4" applyFont="1" applyFill="1" applyBorder="1" applyAlignment="1">
      <alignment vertical="center" shrinkToFit="1"/>
    </xf>
    <xf numFmtId="0" fontId="58" fillId="4" borderId="0" xfId="4" applyFont="1" applyFill="1" applyBorder="1" applyAlignment="1">
      <alignment vertical="center"/>
    </xf>
    <xf numFmtId="0" fontId="58" fillId="4" borderId="0" xfId="4" applyFont="1" applyFill="1" applyBorder="1" applyAlignment="1">
      <alignment vertical="center" wrapTex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10" fontId="58" fillId="4" borderId="0" xfId="4" applyNumberFormat="1" applyFont="1" applyFill="1" applyBorder="1" applyAlignment="1">
      <alignment vertical="center"/>
    </xf>
    <xf numFmtId="165" fontId="58" fillId="4" borderId="0" xfId="4" applyNumberFormat="1" applyFont="1" applyFill="1" applyBorder="1" applyAlignment="1">
      <alignment vertical="center"/>
    </xf>
    <xf numFmtId="171" fontId="58" fillId="4" borderId="0" xfId="4" applyNumberFormat="1" applyFont="1" applyFill="1" applyBorder="1" applyAlignment="1">
      <alignment vertical="center"/>
    </xf>
    <xf numFmtId="0" fontId="60" fillId="0" borderId="0" xfId="0" applyFont="1"/>
    <xf numFmtId="0" fontId="31" fillId="0" borderId="0" xfId="0" applyFont="1"/>
    <xf numFmtId="43" fontId="26" fillId="5" borderId="0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/>
    </xf>
    <xf numFmtId="0" fontId="63" fillId="4" borderId="0" xfId="4" applyFont="1" applyFill="1" applyBorder="1" applyAlignment="1">
      <alignment vertical="center" wrapText="1"/>
    </xf>
    <xf numFmtId="169" fontId="26" fillId="4" borderId="0" xfId="1" applyNumberFormat="1" applyFont="1" applyFill="1" applyBorder="1" applyAlignment="1">
      <alignment horizontal="right" vertical="center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0" fontId="66" fillId="5" borderId="0" xfId="0" applyFont="1" applyFill="1" applyBorder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Alignment="1">
      <alignment horizontal="left" vertical="center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horizontal="center" vertical="center" shrinkToFit="1"/>
    </xf>
    <xf numFmtId="0" fontId="67" fillId="4" borderId="0" xfId="0" applyFont="1" applyFill="1" applyBorder="1" applyAlignment="1">
      <alignment horizontal="center" vertical="center" wrapText="1"/>
    </xf>
    <xf numFmtId="0" fontId="67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7" fillId="4" borderId="0" xfId="1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71" fillId="4" borderId="0" xfId="0" applyFont="1" applyFill="1" applyAlignment="1">
      <alignment vertical="center"/>
    </xf>
    <xf numFmtId="0" fontId="73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wrapText="1"/>
    </xf>
    <xf numFmtId="0" fontId="74" fillId="4" borderId="0" xfId="0" applyFont="1" applyFill="1" applyAlignment="1">
      <alignment vertical="center"/>
    </xf>
    <xf numFmtId="0" fontId="77" fillId="0" borderId="0" xfId="0" applyFont="1" applyBorder="1" applyAlignment="1">
      <alignment vertical="center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7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0" fillId="4" borderId="0" xfId="4" applyFont="1" applyFill="1" applyBorder="1" applyAlignment="1">
      <alignment vertical="center" shrinkToFit="1"/>
    </xf>
    <xf numFmtId="172" fontId="3" fillId="0" borderId="0" xfId="0" applyNumberFormat="1" applyFont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2" xfId="5" applyNumberFormat="1" applyFont="1" applyFill="1" applyBorder="1" applyAlignment="1">
      <alignment horizontal="center" vertical="center" wrapText="1" shrinkToFit="1"/>
    </xf>
    <xf numFmtId="172" fontId="3" fillId="0" borderId="2" xfId="5" applyNumberFormat="1" applyFont="1" applyFill="1" applyBorder="1" applyAlignment="1">
      <alignment horizontal="right" vertical="center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85" fillId="4" borderId="0" xfId="4" applyFont="1" applyFill="1" applyBorder="1" applyAlignment="1">
      <alignment horizontal="left" vertical="center"/>
    </xf>
    <xf numFmtId="0" fontId="86" fillId="4" borderId="0" xfId="4" applyFont="1" applyFill="1" applyAlignment="1">
      <alignment vertical="center"/>
    </xf>
    <xf numFmtId="0" fontId="86" fillId="4" borderId="0" xfId="4" applyFont="1" applyFill="1" applyAlignment="1">
      <alignment horizontal="centerContinuous" vertical="center"/>
    </xf>
    <xf numFmtId="165" fontId="88" fillId="4" borderId="0" xfId="4" applyNumberFormat="1" applyFont="1" applyFill="1" applyBorder="1" applyAlignment="1">
      <alignment vertical="center"/>
    </xf>
    <xf numFmtId="169" fontId="88" fillId="4" borderId="0" xfId="4" applyNumberFormat="1" applyFont="1" applyFill="1" applyBorder="1" applyAlignment="1">
      <alignment vertical="center"/>
    </xf>
    <xf numFmtId="165" fontId="88" fillId="0" borderId="0" xfId="4" applyNumberFormat="1" applyFont="1" applyFill="1" applyBorder="1" applyAlignment="1">
      <alignment vertical="center"/>
    </xf>
    <xf numFmtId="171" fontId="88" fillId="0" borderId="0" xfId="4" applyNumberFormat="1" applyFont="1" applyFill="1" applyBorder="1" applyAlignment="1">
      <alignment vertical="center"/>
    </xf>
    <xf numFmtId="171" fontId="88" fillId="4" borderId="0" xfId="4" applyNumberFormat="1" applyFont="1" applyFill="1" applyBorder="1" applyAlignment="1">
      <alignment vertical="center"/>
    </xf>
    <xf numFmtId="165" fontId="87" fillId="5" borderId="0" xfId="7" applyNumberFormat="1" applyFont="1" applyFill="1" applyBorder="1" applyAlignment="1">
      <alignment horizontal="left" vertical="center" wrapText="1" shrinkToFit="1"/>
    </xf>
    <xf numFmtId="165" fontId="87" fillId="5" borderId="0" xfId="7" applyNumberFormat="1" applyFont="1" applyFill="1" applyBorder="1" applyAlignment="1">
      <alignment horizontal="center" vertical="center" wrapText="1" shrinkToFit="1"/>
    </xf>
    <xf numFmtId="0" fontId="89" fillId="0" borderId="0" xfId="6" applyFont="1"/>
    <xf numFmtId="0" fontId="88" fillId="4" borderId="0" xfId="4" applyFont="1" applyFill="1" applyBorder="1" applyAlignment="1">
      <alignment vertical="center" wrapText="1"/>
    </xf>
    <xf numFmtId="0" fontId="88" fillId="4" borderId="0" xfId="4" applyFont="1" applyFill="1" applyBorder="1" applyAlignment="1">
      <alignment vertical="center"/>
    </xf>
    <xf numFmtId="0" fontId="88" fillId="4" borderId="0" xfId="4" applyFont="1" applyFill="1" applyBorder="1" applyAlignment="1">
      <alignment vertical="center" shrinkToFit="1"/>
    </xf>
    <xf numFmtId="43" fontId="86" fillId="4" borderId="0" xfId="4" applyNumberFormat="1" applyFont="1" applyFill="1" applyAlignment="1">
      <alignment vertical="center"/>
    </xf>
    <xf numFmtId="0" fontId="86" fillId="0" borderId="0" xfId="4" applyFont="1" applyFill="1" applyAlignment="1">
      <alignment vertical="center"/>
    </xf>
    <xf numFmtId="0" fontId="91" fillId="0" borderId="0" xfId="4" applyFont="1" applyFill="1" applyBorder="1" applyAlignment="1">
      <alignment vertical="center" shrinkToFit="1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0" fontId="13" fillId="4" borderId="0" xfId="4" applyFont="1" applyFill="1" applyBorder="1" applyAlignment="1">
      <alignment vertical="center" wrapText="1"/>
    </xf>
    <xf numFmtId="0" fontId="86" fillId="4" borderId="0" xfId="4" applyFont="1" applyFill="1" applyAlignment="1">
      <alignment horizontal="center" vertical="center"/>
    </xf>
    <xf numFmtId="43" fontId="23" fillId="4" borderId="0" xfId="0" applyNumberFormat="1" applyFont="1" applyFill="1" applyAlignment="1">
      <alignment vertical="center" wrapText="1" shrinkToFit="1"/>
    </xf>
    <xf numFmtId="164" fontId="26" fillId="5" borderId="0" xfId="5" applyNumberFormat="1" applyFont="1" applyFill="1" applyBorder="1" applyAlignment="1">
      <alignment horizontal="right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1" fillId="0" borderId="0" xfId="0" applyFont="1"/>
    <xf numFmtId="0" fontId="93" fillId="3" borderId="0" xfId="0" applyFont="1" applyFill="1" applyAlignment="1">
      <alignment horizontal="center" vertical="center"/>
    </xf>
    <xf numFmtId="0" fontId="1" fillId="0" borderId="2" xfId="0" applyFont="1" applyBorder="1"/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 shrinkToFit="1"/>
    </xf>
    <xf numFmtId="0" fontId="7" fillId="5" borderId="0" xfId="0" applyFont="1" applyFill="1" applyAlignment="1">
      <alignment horizontal="left" vertical="center" wrapText="1"/>
    </xf>
    <xf numFmtId="172" fontId="6" fillId="0" borderId="9" xfId="5" applyNumberFormat="1" applyFont="1" applyBorder="1" applyAlignment="1">
      <alignment horizontal="center"/>
    </xf>
    <xf numFmtId="0" fontId="3" fillId="5" borderId="0" xfId="0" applyFont="1" applyFill="1"/>
    <xf numFmtId="172" fontId="6" fillId="0" borderId="10" xfId="5" applyNumberFormat="1" applyFont="1" applyBorder="1" applyAlignment="1">
      <alignment horizontal="center"/>
    </xf>
    <xf numFmtId="0" fontId="6" fillId="0" borderId="9" xfId="0" applyFont="1" applyBorder="1"/>
    <xf numFmtId="172" fontId="6" fillId="0" borderId="11" xfId="5" applyNumberFormat="1" applyFont="1" applyBorder="1" applyAlignment="1">
      <alignment horizontal="center"/>
    </xf>
    <xf numFmtId="0" fontId="6" fillId="0" borderId="11" xfId="0" applyFont="1" applyBorder="1"/>
    <xf numFmtId="0" fontId="6" fillId="0" borderId="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172" fontId="3" fillId="5" borderId="0" xfId="0" applyNumberFormat="1" applyFont="1" applyFill="1"/>
    <xf numFmtId="0" fontId="6" fillId="0" borderId="14" xfId="0" applyFont="1" applyBorder="1"/>
    <xf numFmtId="172" fontId="6" fillId="0" borderId="14" xfId="5" applyNumberFormat="1" applyFont="1" applyBorder="1" applyAlignment="1">
      <alignment horizontal="center"/>
    </xf>
    <xf numFmtId="172" fontId="3" fillId="0" borderId="13" xfId="0" applyNumberFormat="1" applyFont="1" applyBorder="1"/>
    <xf numFmtId="172" fontId="6" fillId="0" borderId="13" xfId="5" applyNumberFormat="1" applyFont="1" applyBorder="1" applyAlignment="1">
      <alignment horizontal="center"/>
    </xf>
    <xf numFmtId="0" fontId="10" fillId="4" borderId="0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Continuous" vertical="center" wrapText="1"/>
    </xf>
    <xf numFmtId="0" fontId="10" fillId="4" borderId="0" xfId="3" applyFont="1" applyFill="1" applyAlignment="1">
      <alignment horizontal="centerContinuous" vertical="center"/>
    </xf>
    <xf numFmtId="0" fontId="11" fillId="4" borderId="0" xfId="4" applyFont="1" applyFill="1" applyAlignment="1">
      <alignment horizontal="centerContinuous" vertical="center" shrinkToFit="1"/>
    </xf>
    <xf numFmtId="0" fontId="12" fillId="4" borderId="0" xfId="4" applyFont="1" applyFill="1" applyAlignment="1">
      <alignment vertical="center" wrapText="1"/>
    </xf>
    <xf numFmtId="0" fontId="12" fillId="4" borderId="0" xfId="4" applyFont="1" applyFill="1" applyAlignment="1">
      <alignment vertical="center"/>
    </xf>
    <xf numFmtId="0" fontId="13" fillId="4" borderId="0" xfId="4" applyFont="1" applyFill="1" applyAlignment="1">
      <alignment vertical="center" shrinkToFit="1"/>
    </xf>
    <xf numFmtId="0" fontId="2" fillId="3" borderId="0" xfId="4" applyFont="1" applyFill="1" applyAlignment="1">
      <alignment horizontal="centerContinuous" vertical="center" shrinkToFit="1"/>
    </xf>
    <xf numFmtId="0" fontId="11" fillId="4" borderId="0" xfId="4" applyFont="1" applyFill="1" applyAlignment="1">
      <alignment vertical="center" shrinkToFit="1"/>
    </xf>
    <xf numFmtId="0" fontId="15" fillId="5" borderId="15" xfId="4" applyFont="1" applyFill="1" applyBorder="1" applyAlignment="1">
      <alignment horizontal="center" vertical="center" wrapText="1" shrinkToFit="1"/>
    </xf>
    <xf numFmtId="0" fontId="15" fillId="5" borderId="0" xfId="4" applyFont="1" applyFill="1" applyAlignment="1">
      <alignment horizontal="center" vertical="center" wrapText="1" shrinkToFit="1"/>
    </xf>
    <xf numFmtId="0" fontId="17" fillId="4" borderId="0" xfId="4" applyFont="1" applyFill="1" applyAlignment="1">
      <alignment horizontal="center" vertical="center" wrapText="1" shrinkToFit="1"/>
    </xf>
    <xf numFmtId="0" fontId="16" fillId="5" borderId="0" xfId="4" applyFont="1" applyFill="1" applyAlignment="1">
      <alignment horizontal="center" vertical="center" wrapText="1" shrinkToFit="1"/>
    </xf>
    <xf numFmtId="0" fontId="3" fillId="5" borderId="16" xfId="4" applyFont="1" applyFill="1" applyBorder="1" applyAlignment="1">
      <alignment vertical="center"/>
    </xf>
    <xf numFmtId="0" fontId="13" fillId="5" borderId="0" xfId="4" applyFont="1" applyFill="1" applyAlignment="1">
      <alignment vertical="center" shrinkToFit="1"/>
    </xf>
    <xf numFmtId="3" fontId="18" fillId="9" borderId="17" xfId="0" applyNumberFormat="1" applyFont="1" applyFill="1" applyBorder="1" applyAlignment="1">
      <alignment horizontal="center"/>
    </xf>
    <xf numFmtId="172" fontId="6" fillId="0" borderId="16" xfId="5" applyNumberFormat="1" applyFont="1" applyBorder="1" applyAlignment="1">
      <alignment horizontal="center"/>
    </xf>
    <xf numFmtId="172" fontId="17" fillId="5" borderId="0" xfId="4" applyNumberFormat="1" applyFont="1" applyFill="1" applyAlignment="1">
      <alignment horizontal="right" vertical="center" wrapText="1" shrinkToFit="1"/>
    </xf>
    <xf numFmtId="0" fontId="3" fillId="5" borderId="11" xfId="4" applyFont="1" applyFill="1" applyBorder="1" applyAlignment="1">
      <alignment vertical="center"/>
    </xf>
    <xf numFmtId="0" fontId="3" fillId="5" borderId="0" xfId="4" applyFont="1" applyFill="1" applyAlignment="1">
      <alignment horizontal="left" vertical="center" wrapText="1" shrinkToFit="1"/>
    </xf>
    <xf numFmtId="0" fontId="7" fillId="5" borderId="13" xfId="4" applyFont="1" applyFill="1" applyBorder="1" applyAlignment="1">
      <alignment wrapText="1"/>
    </xf>
    <xf numFmtId="0" fontId="7" fillId="5" borderId="13" xfId="4" applyFont="1" applyFill="1" applyBorder="1" applyAlignment="1">
      <alignment vertical="center" wrapText="1" shrinkToFit="1"/>
    </xf>
    <xf numFmtId="3" fontId="18" fillId="9" borderId="13" xfId="0" applyNumberFormat="1" applyFont="1" applyFill="1" applyBorder="1" applyAlignment="1">
      <alignment horizontal="center"/>
    </xf>
    <xf numFmtId="3" fontId="18" fillId="9" borderId="14" xfId="0" applyNumberFormat="1" applyFont="1" applyFill="1" applyBorder="1" applyAlignment="1">
      <alignment horizontal="center"/>
    </xf>
    <xf numFmtId="172" fontId="6" fillId="0" borderId="18" xfId="5" applyNumberFormat="1" applyFont="1" applyBorder="1" applyAlignment="1">
      <alignment horizontal="center"/>
    </xf>
    <xf numFmtId="172" fontId="17" fillId="5" borderId="13" xfId="4" applyNumberFormat="1" applyFont="1" applyFill="1" applyBorder="1" applyAlignment="1">
      <alignment horizontal="right" vertical="center" wrapText="1" shrinkToFit="1"/>
    </xf>
    <xf numFmtId="166" fontId="21" fillId="0" borderId="0" xfId="7" applyNumberFormat="1" applyFont="1" applyFill="1" applyBorder="1" applyAlignment="1">
      <alignment horizontal="right" wrapText="1" shrinkToFit="1"/>
    </xf>
    <xf numFmtId="166" fontId="21" fillId="5" borderId="9" xfId="7" applyNumberFormat="1" applyFont="1" applyFill="1" applyBorder="1" applyAlignment="1">
      <alignment horizontal="right" wrapText="1" shrinkToFit="1"/>
    </xf>
    <xf numFmtId="9" fontId="21" fillId="5" borderId="9" xfId="5" applyFont="1" applyFill="1" applyBorder="1" applyAlignment="1">
      <alignment horizontal="right" wrapText="1" shrinkToFit="1"/>
    </xf>
    <xf numFmtId="166" fontId="21" fillId="5" borderId="11" xfId="7" applyNumberFormat="1" applyFont="1" applyFill="1" applyBorder="1" applyAlignment="1">
      <alignment horizontal="right" wrapText="1" shrinkToFit="1"/>
    </xf>
    <xf numFmtId="166" fontId="21" fillId="5" borderId="5" xfId="7" applyNumberFormat="1" applyFont="1" applyFill="1" applyBorder="1" applyAlignment="1">
      <alignment horizontal="right" wrapText="1" shrinkToFit="1"/>
    </xf>
    <xf numFmtId="9" fontId="21" fillId="5" borderId="19" xfId="5" applyFont="1" applyFill="1" applyBorder="1" applyAlignment="1">
      <alignment horizontal="right" wrapText="1" shrinkToFit="1"/>
    </xf>
    <xf numFmtId="9" fontId="21" fillId="5" borderId="20" xfId="5" applyFont="1" applyFill="1" applyBorder="1" applyAlignment="1">
      <alignment horizontal="right" wrapText="1" shrinkToFit="1"/>
    </xf>
    <xf numFmtId="9" fontId="21" fillId="5" borderId="11" xfId="5" applyFont="1" applyFill="1" applyBorder="1" applyAlignment="1">
      <alignment horizontal="right" wrapText="1" shrinkToFit="1"/>
    </xf>
    <xf numFmtId="166" fontId="21" fillId="5" borderId="0" xfId="7" applyNumberFormat="1" applyFont="1" applyFill="1" applyBorder="1" applyAlignment="1">
      <alignment horizontal="right" wrapText="1" shrinkToFit="1"/>
    </xf>
    <xf numFmtId="166" fontId="21" fillId="5" borderId="7" xfId="7" applyNumberFormat="1" applyFont="1" applyFill="1" applyBorder="1" applyAlignment="1">
      <alignment horizontal="right" wrapText="1" shrinkToFit="1"/>
    </xf>
    <xf numFmtId="9" fontId="21" fillId="5" borderId="7" xfId="5" applyFont="1" applyFill="1" applyBorder="1" applyAlignment="1">
      <alignment horizontal="right" wrapText="1" shrinkToFit="1"/>
    </xf>
    <xf numFmtId="166" fontId="70" fillId="5" borderId="7" xfId="7" applyNumberFormat="1" applyFont="1" applyFill="1" applyBorder="1" applyAlignment="1">
      <alignment horizontal="right" wrapText="1"/>
    </xf>
    <xf numFmtId="9" fontId="69" fillId="5" borderId="7" xfId="5" applyFont="1" applyFill="1" applyBorder="1" applyAlignment="1">
      <alignment horizontal="right" wrapText="1"/>
    </xf>
    <xf numFmtId="9" fontId="21" fillId="5" borderId="17" xfId="5" applyFont="1" applyFill="1" applyBorder="1" applyAlignment="1">
      <alignment horizontal="right" wrapText="1" shrinkToFit="1"/>
    </xf>
    <xf numFmtId="0" fontId="21" fillId="5" borderId="21" xfId="4" applyFont="1" applyFill="1" applyBorder="1" applyAlignment="1">
      <alignment vertical="center"/>
    </xf>
    <xf numFmtId="9" fontId="21" fillId="5" borderId="21" xfId="5" applyFont="1" applyFill="1" applyBorder="1" applyAlignment="1">
      <alignment horizontal="right" wrapText="1" shrinkToFit="1"/>
    </xf>
    <xf numFmtId="0" fontId="67" fillId="4" borderId="0" xfId="4" applyFont="1" applyFill="1" applyAlignment="1">
      <alignment horizontal="center" vertical="center" wrapText="1"/>
    </xf>
    <xf numFmtId="0" fontId="92" fillId="3" borderId="0" xfId="0" applyFont="1" applyFill="1" applyAlignment="1">
      <alignment vertical="center"/>
    </xf>
    <xf numFmtId="0" fontId="65" fillId="0" borderId="0" xfId="0" applyFont="1" applyAlignment="1">
      <alignment vertical="center" wrapText="1"/>
    </xf>
    <xf numFmtId="0" fontId="94" fillId="5" borderId="15" xfId="4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vertical="center"/>
    </xf>
    <xf numFmtId="0" fontId="65" fillId="0" borderId="0" xfId="4" applyFont="1" applyAlignment="1">
      <alignment vertical="center" wrapText="1"/>
    </xf>
    <xf numFmtId="0" fontId="67" fillId="4" borderId="22" xfId="4" applyFont="1" applyFill="1" applyBorder="1" applyAlignment="1">
      <alignment vertical="center" wrapText="1"/>
    </xf>
    <xf numFmtId="0" fontId="21" fillId="4" borderId="23" xfId="4" applyFont="1" applyFill="1" applyBorder="1" applyAlignment="1">
      <alignment vertical="center" shrinkToFit="1"/>
    </xf>
    <xf numFmtId="0" fontId="21" fillId="4" borderId="23" xfId="4" applyFont="1" applyFill="1" applyBorder="1" applyAlignment="1">
      <alignment vertical="center"/>
    </xf>
    <xf numFmtId="0" fontId="21" fillId="5" borderId="17" xfId="4" applyFont="1" applyFill="1" applyBorder="1" applyAlignment="1">
      <alignment horizontal="left" wrapText="1" shrinkToFit="1"/>
    </xf>
    <xf numFmtId="0" fontId="69" fillId="5" borderId="0" xfId="4" applyFont="1" applyFill="1" applyAlignment="1">
      <alignment horizontal="right" wrapText="1" shrinkToFit="1"/>
    </xf>
    <xf numFmtId="0" fontId="69" fillId="0" borderId="0" xfId="4" applyFont="1" applyAlignment="1">
      <alignment horizontal="right" wrapText="1" shrinkToFit="1"/>
    </xf>
    <xf numFmtId="0" fontId="21" fillId="5" borderId="11" xfId="4" applyFont="1" applyFill="1" applyBorder="1" applyAlignment="1">
      <alignment horizontal="left" wrapText="1" shrinkToFit="1"/>
    </xf>
    <xf numFmtId="0" fontId="21" fillId="5" borderId="0" xfId="4" applyFont="1" applyFill="1" applyAlignment="1">
      <alignment horizontal="left" wrapText="1" shrinkToFit="1"/>
    </xf>
    <xf numFmtId="0" fontId="21" fillId="5" borderId="7" xfId="4" applyFont="1" applyFill="1" applyBorder="1" applyAlignment="1">
      <alignment horizontal="left" wrapText="1" shrinkToFit="1"/>
    </xf>
    <xf numFmtId="0" fontId="67" fillId="5" borderId="20" xfId="4" applyFont="1" applyFill="1" applyBorder="1" applyAlignment="1">
      <alignment horizontal="left" wrapText="1" shrinkToFit="1"/>
    </xf>
    <xf numFmtId="0" fontId="67" fillId="5" borderId="21" xfId="4" applyFont="1" applyFill="1" applyBorder="1" applyAlignment="1">
      <alignment vertical="center" wrapText="1"/>
    </xf>
    <xf numFmtId="0" fontId="67" fillId="5" borderId="20" xfId="4" applyFont="1" applyFill="1" applyBorder="1" applyAlignment="1">
      <alignment horizontal="left" vertical="center" wrapText="1" shrinkToFit="1"/>
    </xf>
    <xf numFmtId="0" fontId="21" fillId="5" borderId="9" xfId="4" applyFont="1" applyFill="1" applyBorder="1" applyAlignment="1">
      <alignment horizontal="left" wrapText="1" shrinkToFit="1"/>
    </xf>
    <xf numFmtId="0" fontId="67" fillId="5" borderId="21" xfId="4" applyFont="1" applyFill="1" applyBorder="1" applyAlignment="1">
      <alignment horizontal="left" wrapText="1" shrinkToFit="1"/>
    </xf>
    <xf numFmtId="0" fontId="21" fillId="5" borderId="19" xfId="4" applyFont="1" applyFill="1" applyBorder="1" applyAlignment="1">
      <alignment horizontal="left" wrapText="1" shrinkToFit="1"/>
    </xf>
    <xf numFmtId="0" fontId="21" fillId="5" borderId="22" xfId="4" applyFont="1" applyFill="1" applyBorder="1" applyAlignment="1">
      <alignment horizontal="center" wrapText="1" shrinkToFit="1"/>
    </xf>
    <xf numFmtId="0" fontId="21" fillId="5" borderId="22" xfId="4" applyFont="1" applyFill="1" applyBorder="1" applyAlignment="1">
      <alignment horizontal="center" vertical="center" wrapText="1" shrinkToFit="1"/>
    </xf>
    <xf numFmtId="0" fontId="71" fillId="5" borderId="0" xfId="4" applyFont="1" applyFill="1" applyAlignment="1">
      <alignment horizontal="left" vertical="center" wrapText="1" shrinkToFit="1"/>
    </xf>
    <xf numFmtId="0" fontId="21" fillId="5" borderId="0" xfId="0" applyFont="1" applyFill="1" applyAlignment="1">
      <alignment vertical="center" wrapText="1"/>
    </xf>
    <xf numFmtId="167" fontId="21" fillId="5" borderId="0" xfId="5" applyNumberFormat="1" applyFont="1" applyFill="1" applyBorder="1" applyAlignment="1">
      <alignment horizontal="right" vertical="center" shrinkToFit="1"/>
    </xf>
    <xf numFmtId="164" fontId="21" fillId="5" borderId="0" xfId="5" applyNumberFormat="1" applyFont="1" applyFill="1" applyBorder="1" applyAlignment="1">
      <alignment horizontal="right" vertical="center" shrinkToFit="1"/>
    </xf>
    <xf numFmtId="0" fontId="21" fillId="5" borderId="24" xfId="0" applyFont="1" applyFill="1" applyBorder="1" applyAlignment="1">
      <alignment vertical="center" shrinkToFit="1"/>
    </xf>
    <xf numFmtId="164" fontId="21" fillId="5" borderId="9" xfId="5" applyNumberFormat="1" applyFont="1" applyFill="1" applyBorder="1" applyAlignment="1">
      <alignment horizontal="left" wrapText="1" shrinkToFit="1"/>
    </xf>
    <xf numFmtId="164" fontId="21" fillId="5" borderId="11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164" fontId="21" fillId="5" borderId="17" xfId="5" applyNumberFormat="1" applyFont="1" applyFill="1" applyBorder="1" applyAlignment="1">
      <alignment horizontal="center" wrapText="1" shrinkToFit="1"/>
    </xf>
    <xf numFmtId="0" fontId="70" fillId="5" borderId="14" xfId="4" applyFont="1" applyFill="1" applyBorder="1" applyAlignment="1">
      <alignment wrapText="1"/>
    </xf>
    <xf numFmtId="9" fontId="70" fillId="5" borderId="14" xfId="5" applyFont="1" applyFill="1" applyBorder="1" applyAlignment="1">
      <alignment horizontal="center" wrapText="1"/>
    </xf>
    <xf numFmtId="164" fontId="70" fillId="5" borderId="13" xfId="5" applyNumberFormat="1" applyFont="1" applyFill="1" applyBorder="1" applyAlignment="1">
      <alignment horizontal="center" wrapText="1"/>
    </xf>
    <xf numFmtId="164" fontId="70" fillId="5" borderId="14" xfId="5" applyNumberFormat="1" applyFont="1" applyFill="1" applyBorder="1" applyAlignment="1">
      <alignment horizontal="center" wrapText="1"/>
    </xf>
    <xf numFmtId="0" fontId="95" fillId="3" borderId="0" xfId="0" applyFont="1" applyFill="1" applyAlignment="1">
      <alignment vertical="center"/>
    </xf>
    <xf numFmtId="0" fontId="75" fillId="4" borderId="0" xfId="0" applyFont="1" applyFill="1" applyAlignment="1">
      <alignment horizontal="right" vertical="center" shrinkToFit="1"/>
    </xf>
    <xf numFmtId="0" fontId="94" fillId="4" borderId="2" xfId="0" applyFont="1" applyFill="1" applyBorder="1" applyAlignment="1">
      <alignment horizontal="center" vertical="center" wrapText="1" shrinkToFit="1"/>
    </xf>
    <xf numFmtId="0" fontId="94" fillId="4" borderId="0" xfId="0" applyFont="1" applyFill="1" applyAlignment="1">
      <alignment horizontal="center" vertical="center" wrapText="1" shrinkToFit="1"/>
    </xf>
    <xf numFmtId="164" fontId="21" fillId="5" borderId="0" xfId="5" applyNumberFormat="1" applyFont="1" applyFill="1" applyBorder="1" applyAlignment="1">
      <alignment horizontal="left" wrapText="1" shrinkToFit="1"/>
    </xf>
    <xf numFmtId="0" fontId="77" fillId="5" borderId="0" xfId="0" applyFont="1" applyFill="1" applyAlignment="1">
      <alignment vertical="center"/>
    </xf>
    <xf numFmtId="3" fontId="78" fillId="5" borderId="10" xfId="0" applyNumberFormat="1" applyFont="1" applyFill="1" applyBorder="1" applyAlignment="1">
      <alignment horizontal="center" vertical="center"/>
    </xf>
    <xf numFmtId="3" fontId="78" fillId="5" borderId="0" xfId="0" applyNumberFormat="1" applyFont="1" applyFill="1" applyAlignment="1">
      <alignment horizontal="center" vertical="center"/>
    </xf>
    <xf numFmtId="164" fontId="78" fillId="5" borderId="8" xfId="5" applyNumberFormat="1" applyFont="1" applyFill="1" applyBorder="1" applyAlignment="1">
      <alignment horizontal="center" vertical="center"/>
    </xf>
    <xf numFmtId="164" fontId="21" fillId="5" borderId="11" xfId="5" applyNumberFormat="1" applyFont="1" applyFill="1" applyBorder="1" applyAlignment="1">
      <alignment horizontal="left" wrapText="1" shrinkToFit="1"/>
    </xf>
    <xf numFmtId="4" fontId="77" fillId="5" borderId="17" xfId="0" applyNumberFormat="1" applyFont="1" applyFill="1" applyBorder="1" applyAlignment="1">
      <alignment horizontal="center" vertical="center"/>
    </xf>
    <xf numFmtId="4" fontId="77" fillId="5" borderId="11" xfId="0" applyNumberFormat="1" applyFont="1" applyFill="1" applyBorder="1" applyAlignment="1">
      <alignment horizontal="center" vertical="center"/>
    </xf>
    <xf numFmtId="0" fontId="77" fillId="5" borderId="11" xfId="0" applyFont="1" applyFill="1" applyBorder="1" applyAlignment="1">
      <alignment horizontal="center" vertical="center"/>
    </xf>
    <xf numFmtId="0" fontId="77" fillId="5" borderId="11" xfId="0" applyFont="1" applyFill="1" applyBorder="1" applyAlignment="1">
      <alignment vertical="center"/>
    </xf>
    <xf numFmtId="0" fontId="69" fillId="5" borderId="14" xfId="4" applyFont="1" applyFill="1" applyBorder="1" applyAlignment="1">
      <alignment wrapText="1"/>
    </xf>
    <xf numFmtId="0" fontId="69" fillId="5" borderId="13" xfId="4" applyFont="1" applyFill="1" applyBorder="1" applyAlignment="1">
      <alignment wrapText="1"/>
    </xf>
    <xf numFmtId="164" fontId="69" fillId="5" borderId="13" xfId="5" applyNumberFormat="1" applyFont="1" applyFill="1" applyBorder="1" applyAlignment="1">
      <alignment horizontal="center" wrapText="1"/>
    </xf>
    <xf numFmtId="0" fontId="70" fillId="5" borderId="25" xfId="4" applyFont="1" applyFill="1" applyBorder="1" applyAlignment="1">
      <alignment wrapText="1"/>
    </xf>
    <xf numFmtId="0" fontId="21" fillId="4" borderId="26" xfId="4" applyFont="1" applyFill="1" applyBorder="1" applyAlignment="1">
      <alignment vertical="center" shrinkToFit="1"/>
    </xf>
    <xf numFmtId="166" fontId="70" fillId="5" borderId="25" xfId="7" applyNumberFormat="1" applyFont="1" applyFill="1" applyBorder="1" applyAlignment="1">
      <alignment horizontal="right" wrapText="1"/>
    </xf>
    <xf numFmtId="0" fontId="21" fillId="4" borderId="26" xfId="4" applyFont="1" applyFill="1" applyBorder="1" applyAlignment="1">
      <alignment vertical="center"/>
    </xf>
    <xf numFmtId="169" fontId="26" fillId="5" borderId="0" xfId="7" applyNumberFormat="1" applyFont="1" applyFill="1" applyBorder="1" applyAlignment="1">
      <alignment horizontal="right" wrapText="1" shrinkToFit="1"/>
    </xf>
    <xf numFmtId="169" fontId="26" fillId="5" borderId="17" xfId="7" applyNumberFormat="1" applyFont="1" applyFill="1" applyBorder="1" applyAlignment="1">
      <alignment horizontal="right" wrapText="1" shrinkToFit="1"/>
    </xf>
    <xf numFmtId="164" fontId="26" fillId="5" borderId="17" xfId="5" applyNumberFormat="1" applyFont="1" applyFill="1" applyBorder="1" applyAlignment="1">
      <alignment horizontal="right" wrapText="1" shrinkToFit="1"/>
    </xf>
    <xf numFmtId="169" fontId="26" fillId="5" borderId="9" xfId="7" applyNumberFormat="1" applyFont="1" applyFill="1" applyBorder="1" applyAlignment="1">
      <alignment horizontal="right" wrapText="1" shrinkToFit="1"/>
    </xf>
    <xf numFmtId="169" fontId="26" fillId="5" borderId="11" xfId="7" applyNumberFormat="1" applyFont="1" applyFill="1" applyBorder="1" applyAlignment="1">
      <alignment horizontal="right" wrapText="1" shrinkToFit="1"/>
    </xf>
    <xf numFmtId="164" fontId="26" fillId="5" borderId="11" xfId="5" applyNumberFormat="1" applyFont="1" applyFill="1" applyBorder="1" applyAlignment="1">
      <alignment horizontal="right" wrapText="1" shrinkToFit="1"/>
    </xf>
    <xf numFmtId="165" fontId="26" fillId="5" borderId="12" xfId="7" applyFont="1" applyFill="1" applyBorder="1" applyAlignment="1">
      <alignment horizontal="right" wrapText="1" shrinkToFit="1"/>
    </xf>
    <xf numFmtId="165" fontId="26" fillId="5" borderId="0" xfId="7" applyFont="1" applyFill="1" applyBorder="1" applyAlignment="1">
      <alignment horizontal="right" wrapText="1" shrinkToFit="1"/>
    </xf>
    <xf numFmtId="169" fontId="26" fillId="5" borderId="12" xfId="7" applyNumberFormat="1" applyFont="1" applyFill="1" applyBorder="1" applyAlignment="1">
      <alignment horizontal="right" wrapText="1" shrinkToFit="1"/>
    </xf>
    <xf numFmtId="166" fontId="26" fillId="5" borderId="10" xfId="7" applyNumberFormat="1" applyFont="1" applyFill="1" applyBorder="1" applyAlignment="1">
      <alignment horizontal="right" wrapText="1" shrinkToFit="1"/>
    </xf>
    <xf numFmtId="169" fontId="26" fillId="5" borderId="10" xfId="7" applyNumberFormat="1" applyFont="1" applyFill="1" applyBorder="1" applyAlignment="1">
      <alignment horizontal="right" wrapText="1" shrinkToFit="1"/>
    </xf>
    <xf numFmtId="164" fontId="26" fillId="5" borderId="10" xfId="5" applyNumberFormat="1" applyFont="1" applyFill="1" applyBorder="1" applyAlignment="1">
      <alignment horizontal="right" wrapText="1" shrinkToFit="1"/>
    </xf>
    <xf numFmtId="166" fontId="26" fillId="5" borderId="2" xfId="7" applyNumberFormat="1" applyFont="1" applyFill="1" applyBorder="1" applyAlignment="1">
      <alignment horizontal="right" wrapText="1" shrinkToFit="1"/>
    </xf>
    <xf numFmtId="9" fontId="26" fillId="5" borderId="0" xfId="5" applyFont="1" applyFill="1" applyBorder="1" applyAlignment="1">
      <alignment horizontal="right" wrapText="1" shrinkToFit="1"/>
    </xf>
    <xf numFmtId="166" fontId="27" fillId="5" borderId="0" xfId="7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wrapText="1" shrinkToFit="1"/>
    </xf>
    <xf numFmtId="164" fontId="26" fillId="5" borderId="27" xfId="5" applyNumberFormat="1" applyFont="1" applyFill="1" applyBorder="1" applyAlignment="1">
      <alignment horizontal="right" wrapText="1" shrinkToFit="1"/>
    </xf>
    <xf numFmtId="166" fontId="27" fillId="5" borderId="8" xfId="7" applyNumberFormat="1" applyFont="1" applyFill="1" applyBorder="1" applyAlignment="1">
      <alignment horizontal="right" vertical="center" wrapText="1"/>
    </xf>
    <xf numFmtId="166" fontId="27" fillId="5" borderId="8" xfId="7" applyNumberFormat="1" applyFont="1" applyFill="1" applyBorder="1" applyAlignment="1">
      <alignment horizontal="right" vertical="center" wrapText="1" shrinkToFit="1"/>
    </xf>
    <xf numFmtId="164" fontId="27" fillId="5" borderId="8" xfId="5" applyNumberFormat="1" applyFont="1" applyFill="1" applyBorder="1" applyAlignment="1">
      <alignment horizontal="right" vertical="center" wrapText="1" shrinkToFit="1"/>
    </xf>
    <xf numFmtId="166" fontId="26" fillId="5" borderId="11" xfId="7" applyNumberFormat="1" applyFont="1" applyFill="1" applyBorder="1" applyAlignment="1">
      <alignment horizontal="right" wrapText="1" shrinkToFit="1"/>
    </xf>
    <xf numFmtId="166" fontId="26" fillId="5" borderId="0" xfId="7" applyNumberFormat="1" applyFont="1" applyFill="1" applyBorder="1" applyAlignment="1">
      <alignment horizontal="right" wrapText="1" shrinkToFit="1"/>
    </xf>
    <xf numFmtId="164" fontId="26" fillId="5" borderId="2" xfId="5" applyNumberFormat="1" applyFont="1" applyFill="1" applyBorder="1" applyAlignment="1">
      <alignment horizontal="right" wrapText="1" shrinkToFit="1"/>
    </xf>
    <xf numFmtId="164" fontId="26" fillId="4" borderId="10" xfId="5" applyNumberFormat="1" applyFont="1" applyFill="1" applyBorder="1" applyAlignment="1">
      <alignment horizontal="right" wrapText="1" shrinkToFit="1"/>
    </xf>
    <xf numFmtId="166" fontId="26" fillId="5" borderId="8" xfId="7" applyNumberFormat="1" applyFont="1" applyFill="1" applyBorder="1" applyAlignment="1">
      <alignment horizontal="right" wrapText="1" shrinkToFi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4" borderId="8" xfId="5" applyNumberFormat="1" applyFont="1" applyFill="1" applyBorder="1" applyAlignment="1">
      <alignment horizontal="right" wrapText="1" shrinkToFit="1"/>
    </xf>
    <xf numFmtId="166" fontId="26" fillId="5" borderId="27" xfId="7" applyNumberFormat="1" applyFont="1" applyFill="1" applyBorder="1" applyAlignment="1">
      <alignment horizontal="right" vertical="center" wrapText="1" shrinkToFit="1"/>
    </xf>
    <xf numFmtId="164" fontId="26" fillId="5" borderId="27" xfId="5" applyNumberFormat="1" applyFont="1" applyFill="1" applyBorder="1" applyAlignment="1">
      <alignment horizontal="right" vertical="center" wrapText="1" shrinkToFit="1"/>
    </xf>
    <xf numFmtId="169" fontId="26" fillId="5" borderId="27" xfId="7" applyNumberFormat="1" applyFont="1" applyFill="1" applyBorder="1" applyAlignment="1">
      <alignment horizontal="right" vertical="center" wrapText="1" shrinkToFit="1"/>
    </xf>
    <xf numFmtId="166" fontId="27" fillId="5" borderId="27" xfId="0" applyNumberFormat="1" applyFont="1" applyFill="1" applyBorder="1" applyAlignment="1">
      <alignment horizontal="right" vertical="center" wrapText="1"/>
    </xf>
    <xf numFmtId="164" fontId="26" fillId="5" borderId="2" xfId="5" applyNumberFormat="1" applyFont="1" applyFill="1" applyBorder="1" applyAlignment="1">
      <alignment horizontal="right" vertical="center" wrapText="1" shrinkToFit="1"/>
    </xf>
    <xf numFmtId="166" fontId="27" fillId="5" borderId="2" xfId="0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9" fontId="26" fillId="5" borderId="10" xfId="5" applyFont="1" applyFill="1" applyBorder="1" applyAlignment="1">
      <alignment horizontal="right" vertical="center" wrapText="1" shrinkToFit="1"/>
    </xf>
    <xf numFmtId="9" fontId="26" fillId="5" borderId="0" xfId="5" applyFont="1" applyFill="1" applyAlignment="1">
      <alignment horizontal="right" vertical="center" wrapText="1" shrinkToFit="1"/>
    </xf>
    <xf numFmtId="164" fontId="26" fillId="5" borderId="10" xfId="5" applyNumberFormat="1" applyFont="1" applyFill="1" applyBorder="1" applyAlignment="1">
      <alignment horizontal="right" vertical="center" wrapText="1" shrinkToFit="1"/>
    </xf>
    <xf numFmtId="167" fontId="42" fillId="5" borderId="10" xfId="0" applyNumberFormat="1" applyFont="1" applyFill="1" applyBorder="1" applyAlignment="1">
      <alignment horizontal="right" vertical="center" wrapText="1" shrinkToFit="1"/>
    </xf>
    <xf numFmtId="166" fontId="27" fillId="5" borderId="12" xfId="0" applyNumberFormat="1" applyFont="1" applyFill="1" applyBorder="1" applyAlignment="1">
      <alignment horizontal="right" vertical="center" wrapText="1"/>
    </xf>
    <xf numFmtId="164" fontId="26" fillId="5" borderId="12" xfId="5" applyNumberFormat="1" applyFont="1" applyFill="1" applyBorder="1" applyAlignment="1">
      <alignment horizontal="right" wrapText="1" shrinkToFit="1"/>
    </xf>
    <xf numFmtId="164" fontId="27" fillId="5" borderId="27" xfId="5" applyNumberFormat="1" applyFont="1" applyFill="1" applyBorder="1" applyAlignment="1">
      <alignment horizontal="right" vertical="center" wrapText="1"/>
    </xf>
    <xf numFmtId="0" fontId="42" fillId="5" borderId="0" xfId="0" applyFont="1" applyFill="1" applyAlignment="1">
      <alignment horizontal="right" vertical="center" wrapText="1" shrinkToFit="1"/>
    </xf>
    <xf numFmtId="169" fontId="42" fillId="5" borderId="0" xfId="7" applyNumberFormat="1" applyFont="1" applyFill="1" applyBorder="1" applyAlignment="1">
      <alignment horizontal="right" vertical="center" wrapText="1" shrinkToFit="1"/>
    </xf>
    <xf numFmtId="164" fontId="27" fillId="5" borderId="28" xfId="5" applyNumberFormat="1" applyFont="1" applyFill="1" applyBorder="1" applyAlignment="1">
      <alignment horizontal="right" vertical="center" wrapText="1"/>
    </xf>
    <xf numFmtId="0" fontId="10" fillId="4" borderId="0" xfId="3" quotePrefix="1" applyFont="1" applyFill="1" applyAlignment="1">
      <alignment horizontal="left" vertical="center" wrapText="1"/>
    </xf>
    <xf numFmtId="0" fontId="10" fillId="4" borderId="0" xfId="3" quotePrefix="1" applyFont="1" applyFill="1" applyAlignment="1">
      <alignment horizontal="left" vertical="center" wrapText="1" shrinkToFit="1"/>
    </xf>
    <xf numFmtId="0" fontId="10" fillId="4" borderId="0" xfId="3" applyFont="1" applyFill="1" applyAlignment="1">
      <alignment horizontal="left" vertical="center" wrapText="1"/>
    </xf>
    <xf numFmtId="0" fontId="10" fillId="4" borderId="0" xfId="3" applyFont="1" applyFill="1" applyAlignment="1">
      <alignment horizontal="left" vertical="center" wrapText="1" shrinkToFit="1"/>
    </xf>
    <xf numFmtId="0" fontId="98" fillId="4" borderId="0" xfId="0" applyFont="1" applyFill="1" applyAlignment="1">
      <alignment horizontal="right" vertical="center" wrapText="1" shrinkToFit="1"/>
    </xf>
    <xf numFmtId="0" fontId="98" fillId="4" borderId="0" xfId="0" applyFont="1" applyFill="1" applyAlignment="1">
      <alignment horizontal="center" vertical="center" wrapText="1" shrinkToFit="1"/>
    </xf>
    <xf numFmtId="0" fontId="36" fillId="5" borderId="0" xfId="0" applyFont="1" applyFill="1" applyAlignment="1">
      <alignment vertical="center" wrapText="1" shrinkToFit="1"/>
    </xf>
    <xf numFmtId="0" fontId="39" fillId="5" borderId="0" xfId="0" applyFont="1" applyFill="1" applyAlignment="1">
      <alignment vertical="center"/>
    </xf>
    <xf numFmtId="0" fontId="36" fillId="5" borderId="11" xfId="0" applyFont="1" applyFill="1" applyBorder="1" applyAlignment="1">
      <alignment vertical="center" wrapText="1" shrinkToFit="1"/>
    </xf>
    <xf numFmtId="0" fontId="39" fillId="5" borderId="0" xfId="0" applyFont="1" applyFill="1" applyAlignment="1">
      <alignment vertical="center" wrapText="1" shrinkToFit="1"/>
    </xf>
    <xf numFmtId="0" fontId="39" fillId="5" borderId="10" xfId="0" applyFont="1" applyFill="1" applyBorder="1" applyAlignment="1">
      <alignment vertical="center" wrapText="1" shrinkToFi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8" xfId="0" applyFont="1" applyFill="1" applyBorder="1" applyAlignment="1">
      <alignment horizontal="left" vertical="center" wrapText="1"/>
    </xf>
    <xf numFmtId="0" fontId="36" fillId="5" borderId="27" xfId="0" applyFont="1" applyFill="1" applyBorder="1" applyAlignment="1">
      <alignment vertical="center" wrapText="1" shrinkToFit="1"/>
    </xf>
    <xf numFmtId="0" fontId="36" fillId="5" borderId="0" xfId="0" applyFont="1" applyFill="1" applyAlignment="1">
      <alignment vertical="center"/>
    </xf>
    <xf numFmtId="0" fontId="39" fillId="5" borderId="11" xfId="0" applyFont="1" applyFill="1" applyBorder="1" applyAlignment="1">
      <alignment vertical="center" wrapText="1" shrinkToFit="1"/>
    </xf>
    <xf numFmtId="0" fontId="39" fillId="5" borderId="0" xfId="0" applyFont="1" applyFill="1" applyAlignment="1">
      <alignment horizontal="left" vertical="center" wrapText="1"/>
    </xf>
    <xf numFmtId="0" fontId="36" fillId="5" borderId="27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9" fillId="5" borderId="17" xfId="0" applyFont="1" applyFill="1" applyBorder="1" applyAlignment="1">
      <alignment horizontal="left" vertical="center" wrapText="1"/>
    </xf>
    <xf numFmtId="0" fontId="39" fillId="4" borderId="0" xfId="0" applyFont="1" applyFill="1" applyAlignment="1">
      <alignment vertical="center"/>
    </xf>
    <xf numFmtId="0" fontId="39" fillId="5" borderId="10" xfId="0" applyFont="1" applyFill="1" applyBorder="1" applyAlignment="1">
      <alignment horizontal="left" vertical="center" wrapText="1" indent="1"/>
    </xf>
    <xf numFmtId="0" fontId="39" fillId="5" borderId="2" xfId="0" applyFont="1" applyFill="1" applyBorder="1" applyAlignment="1">
      <alignment horizontal="left" vertical="center" wrapText="1" indent="1"/>
    </xf>
    <xf numFmtId="0" fontId="39" fillId="5" borderId="0" xfId="0" quotePrefix="1" applyFont="1" applyFill="1" applyAlignment="1">
      <alignment horizontal="left" vertical="center"/>
    </xf>
    <xf numFmtId="0" fontId="39" fillId="5" borderId="11" xfId="0" applyFont="1" applyFill="1" applyBorder="1" applyAlignment="1">
      <alignment horizontal="left" vertical="center" wrapText="1" indent="1"/>
    </xf>
    <xf numFmtId="0" fontId="39" fillId="5" borderId="10" xfId="0" applyFont="1" applyFill="1" applyBorder="1" applyAlignment="1">
      <alignment horizontal="left" vertical="center" wrapText="1"/>
    </xf>
    <xf numFmtId="0" fontId="39" fillId="5" borderId="11" xfId="0" applyFont="1" applyFill="1" applyBorder="1" applyAlignment="1">
      <alignment horizontal="left" vertical="center" wrapText="1"/>
    </xf>
    <xf numFmtId="0" fontId="39" fillId="5" borderId="8" xfId="0" applyFont="1" applyFill="1" applyBorder="1" applyAlignment="1">
      <alignment vertical="center" wrapText="1"/>
    </xf>
    <xf numFmtId="0" fontId="36" fillId="5" borderId="8" xfId="0" applyFont="1" applyFill="1" applyBorder="1" applyAlignment="1">
      <alignment horizontal="left" vertical="center" wrapText="1"/>
    </xf>
    <xf numFmtId="0" fontId="39" fillId="5" borderId="27" xfId="0" applyFont="1" applyFill="1" applyBorder="1" applyAlignment="1">
      <alignment vertical="center" wrapText="1"/>
    </xf>
    <xf numFmtId="0" fontId="39" fillId="4" borderId="0" xfId="0" applyFont="1" applyFill="1" applyAlignment="1">
      <alignment vertical="center" wrapText="1"/>
    </xf>
    <xf numFmtId="0" fontId="39" fillId="4" borderId="0" xfId="0" applyFont="1" applyFill="1" applyAlignment="1">
      <alignment vertical="center" wrapText="1" shrinkToFit="1"/>
    </xf>
    <xf numFmtId="164" fontId="40" fillId="4" borderId="0" xfId="5" applyNumberFormat="1" applyFont="1" applyFill="1" applyBorder="1" applyAlignment="1">
      <alignment horizontal="right" vertical="center" wrapText="1" shrinkToFit="1"/>
    </xf>
    <xf numFmtId="166" fontId="39" fillId="4" borderId="0" xfId="7" applyNumberFormat="1" applyFont="1" applyFill="1" applyBorder="1" applyAlignment="1">
      <alignment horizontal="right" vertical="center" wrapText="1" shrinkToFit="1"/>
    </xf>
    <xf numFmtId="169" fontId="36" fillId="4" borderId="0" xfId="7" applyNumberFormat="1" applyFont="1" applyFill="1" applyBorder="1" applyAlignment="1">
      <alignment horizontal="right" vertical="center" wrapText="1" shrinkToFit="1"/>
    </xf>
    <xf numFmtId="169" fontId="39" fillId="4" borderId="0" xfId="7" applyNumberFormat="1" applyFont="1" applyFill="1" applyBorder="1" applyAlignment="1">
      <alignment horizontal="right" vertical="center" wrapText="1" shrinkToFit="1"/>
    </xf>
    <xf numFmtId="0" fontId="97" fillId="3" borderId="0" xfId="0" applyFont="1" applyFill="1" applyAlignment="1">
      <alignment vertical="center" wrapText="1"/>
    </xf>
    <xf numFmtId="0" fontId="98" fillId="0" borderId="0" xfId="0" applyFont="1" applyAlignment="1">
      <alignment horizontal="right" vertical="center" wrapText="1" shrinkToFit="1"/>
    </xf>
    <xf numFmtId="0" fontId="39" fillId="5" borderId="2" xfId="0" applyFont="1" applyFill="1" applyBorder="1" applyAlignment="1">
      <alignment vertical="center" wrapText="1"/>
    </xf>
    <xf numFmtId="0" fontId="39" fillId="4" borderId="0" xfId="0" applyFont="1" applyFill="1" applyAlignment="1">
      <alignment horizontal="left" vertical="center" wrapText="1" shrinkToFit="1"/>
    </xf>
    <xf numFmtId="0" fontId="23" fillId="5" borderId="10" xfId="0" applyFont="1" applyFill="1" applyBorder="1" applyAlignment="1">
      <alignment wrapText="1"/>
    </xf>
    <xf numFmtId="0" fontId="36" fillId="5" borderId="27" xfId="0" applyFont="1" applyFill="1" applyBorder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13" xfId="0" applyFont="1" applyFill="1" applyBorder="1" applyAlignment="1">
      <alignment vertical="center" wrapText="1" shrinkToFit="1"/>
    </xf>
    <xf numFmtId="0" fontId="23" fillId="5" borderId="13" xfId="0" applyFont="1" applyFill="1" applyBorder="1" applyAlignment="1">
      <alignment vertical="center" wrapText="1"/>
    </xf>
    <xf numFmtId="166" fontId="27" fillId="5" borderId="28" xfId="0" applyNumberFormat="1" applyFont="1" applyFill="1" applyBorder="1" applyAlignment="1">
      <alignment horizontal="right" vertical="center" wrapText="1"/>
    </xf>
    <xf numFmtId="0" fontId="42" fillId="5" borderId="13" xfId="0" applyFont="1" applyFill="1" applyBorder="1" applyAlignment="1">
      <alignment horizontal="right" vertical="center" wrapText="1" shrinkToFit="1"/>
    </xf>
    <xf numFmtId="169" fontId="42" fillId="5" borderId="13" xfId="7" applyNumberFormat="1" applyFont="1" applyFill="1" applyBorder="1" applyAlignment="1">
      <alignment horizontal="right" vertical="center" wrapText="1" shrinkToFit="1"/>
    </xf>
    <xf numFmtId="167" fontId="42" fillId="0" borderId="13" xfId="0" applyNumberFormat="1" applyFont="1" applyBorder="1" applyAlignment="1">
      <alignment horizontal="right" vertical="center" wrapText="1" shrinkToFit="1"/>
    </xf>
    <xf numFmtId="165" fontId="26" fillId="5" borderId="2" xfId="7" applyFont="1" applyFill="1" applyBorder="1" applyAlignment="1">
      <alignment horizontal="right" wrapText="1" shrinkToFit="1"/>
    </xf>
    <xf numFmtId="169" fontId="26" fillId="5" borderId="2" xfId="7" applyNumberFormat="1" applyFont="1" applyFill="1" applyBorder="1" applyAlignment="1">
      <alignment horizontal="right" wrapText="1" shrinkToFit="1"/>
    </xf>
    <xf numFmtId="169" fontId="26" fillId="5" borderId="8" xfId="7" applyNumberFormat="1" applyFont="1" applyFill="1" applyBorder="1" applyAlignment="1">
      <alignment horizontal="right" wrapText="1" shrinkToFit="1"/>
    </xf>
    <xf numFmtId="166" fontId="26" fillId="5" borderId="12" xfId="7" applyNumberFormat="1" applyFont="1" applyFill="1" applyBorder="1" applyAlignment="1">
      <alignment horizontal="right" wrapText="1" shrinkToFit="1"/>
    </xf>
    <xf numFmtId="166" fontId="26" fillId="5" borderId="29" xfId="7" applyNumberFormat="1" applyFont="1" applyFill="1" applyBorder="1" applyAlignment="1">
      <alignment horizontal="right" wrapText="1" shrinkToFit="1"/>
    </xf>
    <xf numFmtId="164" fontId="26" fillId="5" borderId="1" xfId="5" applyNumberFormat="1" applyFont="1" applyFill="1" applyBorder="1" applyAlignment="1">
      <alignment horizontal="right" wrapText="1" shrinkToFit="1"/>
    </xf>
    <xf numFmtId="166" fontId="26" fillId="5" borderId="1" xfId="7" applyNumberFormat="1" applyFont="1" applyFill="1" applyBorder="1" applyAlignment="1">
      <alignment horizontal="right" wrapText="1" shrinkToFit="1"/>
    </xf>
    <xf numFmtId="166" fontId="26" fillId="5" borderId="6" xfId="7" applyNumberFormat="1" applyFont="1" applyFill="1" applyBorder="1" applyAlignment="1">
      <alignment horizontal="right" wrapText="1" shrinkToFit="1"/>
    </xf>
    <xf numFmtId="169" fontId="26" fillId="5" borderId="27" xfId="7" applyNumberFormat="1" applyFont="1" applyFill="1" applyBorder="1" applyAlignment="1">
      <alignment horizontal="right" wrapText="1" shrinkToFit="1"/>
    </xf>
    <xf numFmtId="166" fontId="26" fillId="5" borderId="17" xfId="7" applyNumberFormat="1" applyFont="1" applyFill="1" applyBorder="1" applyAlignment="1">
      <alignment horizontal="right" wrapText="1" shrinkToFit="1"/>
    </xf>
    <xf numFmtId="166" fontId="26" fillId="5" borderId="27" xfId="7" applyNumberFormat="1" applyFont="1" applyFill="1" applyBorder="1" applyAlignment="1">
      <alignment horizontal="right" wrapText="1" shrinkToFit="1"/>
    </xf>
    <xf numFmtId="166" fontId="26" fillId="5" borderId="28" xfId="7" applyNumberFormat="1" applyFont="1" applyFill="1" applyBorder="1" applyAlignment="1">
      <alignment horizontal="right" wrapText="1" shrinkToFit="1"/>
    </xf>
    <xf numFmtId="164" fontId="26" fillId="5" borderId="28" xfId="5" applyNumberFormat="1" applyFont="1" applyFill="1" applyBorder="1" applyAlignment="1">
      <alignment horizontal="right" wrapText="1" shrinkToFit="1"/>
    </xf>
    <xf numFmtId="0" fontId="52" fillId="4" borderId="0" xfId="3" applyFont="1" applyFill="1" applyAlignment="1">
      <alignment horizontal="left" vertical="center" wrapText="1" shrinkToFit="1"/>
    </xf>
    <xf numFmtId="0" fontId="52" fillId="4" borderId="0" xfId="3" applyFont="1" applyFill="1" applyAlignment="1">
      <alignment horizontal="left" vertical="center"/>
    </xf>
    <xf numFmtId="0" fontId="99" fillId="4" borderId="0" xfId="0" applyFont="1" applyFill="1" applyAlignment="1">
      <alignment horizontal="center" wrapText="1" shrinkToFit="1"/>
    </xf>
    <xf numFmtId="0" fontId="99" fillId="4" borderId="0" xfId="0" applyFont="1" applyFill="1" applyAlignment="1">
      <alignment horizontal="right" wrapText="1" shrinkToFit="1"/>
    </xf>
    <xf numFmtId="0" fontId="29" fillId="5" borderId="17" xfId="0" applyFont="1" applyFill="1" applyBorder="1" applyAlignment="1">
      <alignment vertical="center" wrapText="1" shrinkToFit="1"/>
    </xf>
    <xf numFmtId="0" fontId="29" fillId="5" borderId="0" xfId="0" applyFont="1" applyFill="1" applyAlignment="1">
      <alignment vertical="center" wrapText="1" shrinkToFit="1"/>
    </xf>
    <xf numFmtId="0" fontId="27" fillId="5" borderId="12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9" fillId="5" borderId="27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left" vertical="center"/>
    </xf>
    <xf numFmtId="0" fontId="27" fillId="5" borderId="11" xfId="0" applyFont="1" applyFill="1" applyBorder="1" applyAlignment="1">
      <alignment horizontal="left" vertical="center" wrapText="1"/>
    </xf>
    <xf numFmtId="0" fontId="56" fillId="5" borderId="8" xfId="0" applyFont="1" applyFill="1" applyBorder="1" applyAlignment="1">
      <alignment horizontal="left" vertical="center" wrapText="1"/>
    </xf>
    <xf numFmtId="0" fontId="27" fillId="5" borderId="27" xfId="0" applyFont="1" applyFill="1" applyBorder="1" applyAlignment="1">
      <alignment horizontal="left" vertical="center" wrapText="1"/>
    </xf>
    <xf numFmtId="0" fontId="57" fillId="5" borderId="13" xfId="0" applyFont="1" applyFill="1" applyBorder="1" applyAlignment="1">
      <alignment horizontal="left" vertical="center" wrapText="1"/>
    </xf>
    <xf numFmtId="0" fontId="39" fillId="5" borderId="13" xfId="0" applyFont="1" applyFill="1" applyBorder="1" applyAlignment="1">
      <alignment vertical="center"/>
    </xf>
    <xf numFmtId="0" fontId="28" fillId="4" borderId="0" xfId="3" applyFont="1" applyFill="1" applyAlignment="1">
      <alignment horizontal="centerContinuous" vertical="center" wrapText="1"/>
    </xf>
    <xf numFmtId="0" fontId="28" fillId="4" borderId="0" xfId="3" applyFont="1" applyFill="1" applyAlignment="1">
      <alignment horizontal="centerContinuous" vertical="center"/>
    </xf>
    <xf numFmtId="0" fontId="58" fillId="4" borderId="0" xfId="4" applyFont="1" applyFill="1" applyAlignment="1">
      <alignment horizontal="centerContinuous" vertical="center" shrinkToFit="1"/>
    </xf>
    <xf numFmtId="0" fontId="24" fillId="0" borderId="0" xfId="4" applyFont="1" applyAlignment="1">
      <alignment horizontal="center" vertical="center" shrinkToFit="1"/>
    </xf>
    <xf numFmtId="0" fontId="58" fillId="4" borderId="0" xfId="4" applyFont="1" applyFill="1" applyAlignment="1">
      <alignment vertical="center" shrinkToFit="1"/>
    </xf>
    <xf numFmtId="0" fontId="24" fillId="0" borderId="0" xfId="4" applyFont="1" applyAlignment="1">
      <alignment horizontal="centerContinuous" vertical="center" shrinkToFit="1"/>
    </xf>
    <xf numFmtId="0" fontId="58" fillId="4" borderId="0" xfId="4" applyFont="1" applyFill="1" applyAlignment="1">
      <alignment vertical="center" wrapText="1"/>
    </xf>
    <xf numFmtId="0" fontId="99" fillId="5" borderId="0" xfId="4" applyFont="1" applyFill="1" applyAlignment="1">
      <alignment horizontal="center" vertical="center" wrapText="1" shrinkToFit="1"/>
    </xf>
    <xf numFmtId="0" fontId="22" fillId="0" borderId="0" xfId="4" applyFont="1" applyAlignment="1">
      <alignment horizontal="center" vertical="center" wrapText="1" shrinkToFit="1"/>
    </xf>
    <xf numFmtId="0" fontId="59" fillId="4" borderId="0" xfId="4" applyFont="1" applyFill="1" applyAlignment="1">
      <alignment horizontal="center" vertical="center" wrapText="1" shrinkToFit="1"/>
    </xf>
    <xf numFmtId="170" fontId="22" fillId="0" borderId="0" xfId="4" applyNumberFormat="1" applyFont="1" applyAlignment="1">
      <alignment horizontal="centerContinuous" vertical="center" wrapText="1" shrinkToFit="1"/>
    </xf>
    <xf numFmtId="0" fontId="22" fillId="0" borderId="0" xfId="4" applyFont="1" applyAlignment="1">
      <alignment horizontal="centerContinuous" vertical="center" wrapText="1" shrinkToFit="1"/>
    </xf>
    <xf numFmtId="165" fontId="26" fillId="5" borderId="17" xfId="7" applyFont="1" applyFill="1" applyBorder="1" applyAlignment="1">
      <alignment horizontal="left" vertical="center" wrapText="1" shrinkToFit="1"/>
    </xf>
    <xf numFmtId="0" fontId="26" fillId="5" borderId="0" xfId="4" applyFont="1" applyFill="1" applyAlignment="1">
      <alignment horizontal="left" vertical="center" wrapText="1" shrinkToFit="1"/>
    </xf>
    <xf numFmtId="10" fontId="26" fillId="5" borderId="10" xfId="5" applyNumberFormat="1" applyFont="1" applyFill="1" applyBorder="1" applyAlignment="1">
      <alignment horizontal="center" vertical="center" wrapText="1" shrinkToFit="1"/>
    </xf>
    <xf numFmtId="10" fontId="26" fillId="0" borderId="0" xfId="5" applyNumberFormat="1" applyFont="1" applyFill="1" applyBorder="1" applyAlignment="1">
      <alignment horizontal="center" vertical="center" wrapText="1" shrinkToFit="1"/>
    </xf>
    <xf numFmtId="10" fontId="26" fillId="0" borderId="0" xfId="5" applyNumberFormat="1" applyFont="1" applyFill="1" applyBorder="1" applyAlignment="1">
      <alignment horizontal="right" vertical="center" wrapText="1" shrinkToFit="1"/>
    </xf>
    <xf numFmtId="165" fontId="26" fillId="0" borderId="0" xfId="7" applyFont="1" applyFill="1" applyBorder="1" applyAlignment="1">
      <alignment horizontal="right" vertical="center" wrapText="1" shrinkToFit="1"/>
    </xf>
    <xf numFmtId="171" fontId="26" fillId="0" borderId="0" xfId="7" applyNumberFormat="1" applyFont="1" applyFill="1" applyBorder="1" applyAlignment="1">
      <alignment horizontal="right" vertical="center" wrapText="1" shrinkToFit="1"/>
    </xf>
    <xf numFmtId="165" fontId="26" fillId="5" borderId="11" xfId="7" applyFont="1" applyFill="1" applyBorder="1" applyAlignment="1">
      <alignment horizontal="left" vertical="center" wrapText="1" shrinkToFit="1"/>
    </xf>
    <xf numFmtId="10" fontId="26" fillId="5" borderId="11" xfId="5" applyNumberFormat="1" applyFont="1" applyFill="1" applyBorder="1" applyAlignment="1">
      <alignment horizontal="center" vertical="center" wrapText="1" shrinkToFit="1"/>
    </xf>
    <xf numFmtId="0" fontId="26" fillId="5" borderId="0" xfId="4" applyFont="1" applyFill="1" applyAlignment="1">
      <alignment vertical="center" wrapText="1" shrinkToFit="1"/>
    </xf>
    <xf numFmtId="165" fontId="26" fillId="5" borderId="13" xfId="7" applyFont="1" applyFill="1" applyBorder="1" applyAlignment="1">
      <alignment horizontal="left" vertical="center" wrapText="1" shrinkToFit="1"/>
    </xf>
    <xf numFmtId="0" fontId="27" fillId="5" borderId="13" xfId="4" applyFont="1" applyFill="1" applyBorder="1" applyAlignment="1">
      <alignment vertical="center" wrapText="1" shrinkToFit="1"/>
    </xf>
    <xf numFmtId="10" fontId="26" fillId="5" borderId="13" xfId="5" applyNumberFormat="1" applyFont="1" applyFill="1" applyBorder="1" applyAlignment="1">
      <alignment horizontal="center" vertical="center" wrapText="1" shrinkToFit="1"/>
    </xf>
    <xf numFmtId="0" fontId="58" fillId="4" borderId="0" xfId="4" applyFont="1" applyFill="1" applyAlignment="1">
      <alignment vertical="center"/>
    </xf>
    <xf numFmtId="0" fontId="2" fillId="0" borderId="0" xfId="4" applyFont="1" applyAlignment="1">
      <alignment vertical="center" shrinkToFit="1"/>
    </xf>
    <xf numFmtId="0" fontId="34" fillId="0" borderId="0" xfId="4" applyFont="1" applyAlignment="1">
      <alignment horizontal="centerContinuous" vertical="center" wrapText="1" shrinkToFit="1"/>
    </xf>
    <xf numFmtId="0" fontId="99" fillId="5" borderId="2" xfId="4" applyFont="1" applyFill="1" applyBorder="1" applyAlignment="1">
      <alignment horizontal="center" vertical="center" wrapText="1" shrinkToFit="1"/>
    </xf>
    <xf numFmtId="0" fontId="53" fillId="0" borderId="0" xfId="4" applyFont="1" applyAlignment="1">
      <alignment horizontal="right" vertical="center" wrapText="1" shrinkToFit="1"/>
    </xf>
    <xf numFmtId="0" fontId="24" fillId="0" borderId="0" xfId="4" applyFont="1" applyAlignment="1">
      <alignment horizontal="center" vertical="center" wrapText="1" shrinkToFit="1"/>
    </xf>
    <xf numFmtId="2" fontId="26" fillId="5" borderId="10" xfId="5" applyNumberFormat="1" applyFont="1" applyFill="1" applyBorder="1" applyAlignment="1">
      <alignment horizontal="center" vertical="center" wrapText="1" shrinkToFit="1"/>
    </xf>
    <xf numFmtId="164" fontId="26" fillId="5" borderId="17" xfId="5" applyNumberFormat="1" applyFont="1" applyFill="1" applyBorder="1" applyAlignment="1">
      <alignment horizontal="center" vertical="center" wrapText="1" shrinkToFit="1"/>
    </xf>
    <xf numFmtId="165" fontId="62" fillId="0" borderId="0" xfId="7" applyFont="1" applyFill="1" applyBorder="1" applyAlignment="1">
      <alignment horizontal="center" vertical="center" wrapText="1" shrinkToFit="1"/>
    </xf>
    <xf numFmtId="10" fontId="62" fillId="0" borderId="0" xfId="5" applyNumberFormat="1" applyFont="1" applyFill="1" applyBorder="1" applyAlignment="1">
      <alignment horizontal="center" vertical="center" wrapText="1" shrinkToFit="1"/>
    </xf>
    <xf numFmtId="2" fontId="26" fillId="5" borderId="11" xfId="5" applyNumberFormat="1" applyFont="1" applyFill="1" applyBorder="1" applyAlignment="1">
      <alignment horizontal="center" vertical="center" wrapText="1" shrinkToFit="1"/>
    </xf>
    <xf numFmtId="164" fontId="26" fillId="5" borderId="11" xfId="5" applyNumberFormat="1" applyFont="1" applyFill="1" applyBorder="1" applyAlignment="1">
      <alignment horizontal="center" vertical="center" wrapText="1" shrinkToFit="1"/>
    </xf>
    <xf numFmtId="2" fontId="26" fillId="5" borderId="13" xfId="5" applyNumberFormat="1" applyFont="1" applyFill="1" applyBorder="1" applyAlignment="1">
      <alignment horizontal="center" vertical="center" wrapText="1" shrinkToFit="1"/>
    </xf>
    <xf numFmtId="164" fontId="26" fillId="5" borderId="13" xfId="5" applyNumberFormat="1" applyFont="1" applyFill="1" applyBorder="1" applyAlignment="1">
      <alignment horizontal="center" vertical="center" wrapText="1" shrinkToFit="1"/>
    </xf>
    <xf numFmtId="0" fontId="63" fillId="4" borderId="0" xfId="4" applyFont="1" applyFill="1" applyAlignment="1">
      <alignment vertical="center" wrapText="1"/>
    </xf>
    <xf numFmtId="0" fontId="63" fillId="4" borderId="0" xfId="4" applyFont="1" applyFill="1" applyAlignment="1">
      <alignment vertical="center"/>
    </xf>
    <xf numFmtId="0" fontId="32" fillId="4" borderId="0" xfId="4" applyFont="1" applyFill="1" applyAlignment="1">
      <alignment horizontal="centerContinuous" vertical="center" wrapText="1" shrinkToFit="1"/>
    </xf>
    <xf numFmtId="0" fontId="58" fillId="5" borderId="0" xfId="4" applyFont="1" applyFill="1" applyAlignment="1">
      <alignment vertical="center" wrapText="1"/>
    </xf>
    <xf numFmtId="0" fontId="58" fillId="5" borderId="0" xfId="4" applyFont="1" applyFill="1" applyAlignment="1">
      <alignment vertical="center"/>
    </xf>
    <xf numFmtId="49" fontId="99" fillId="5" borderId="0" xfId="4" applyNumberFormat="1" applyFont="1" applyFill="1" applyAlignment="1">
      <alignment horizontal="center" vertical="center" wrapText="1" shrinkToFit="1"/>
    </xf>
    <xf numFmtId="0" fontId="99" fillId="5" borderId="0" xfId="4" applyFont="1" applyFill="1" applyAlignment="1">
      <alignment horizontal="right" vertical="center" wrapText="1" shrinkToFit="1"/>
    </xf>
    <xf numFmtId="49" fontId="99" fillId="5" borderId="2" xfId="4" applyNumberFormat="1" applyFont="1" applyFill="1" applyBorder="1" applyAlignment="1">
      <alignment horizontal="center" vertical="center" wrapText="1" shrinkToFit="1"/>
    </xf>
    <xf numFmtId="165" fontId="26" fillId="5" borderId="10" xfId="7" applyFont="1" applyFill="1" applyBorder="1" applyAlignment="1">
      <alignment horizontal="center" vertical="center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71" fontId="26" fillId="5" borderId="0" xfId="7" applyNumberFormat="1" applyFont="1" applyFill="1" applyBorder="1" applyAlignment="1">
      <alignment horizontal="right" vertical="center" wrapText="1" shrinkToFit="1"/>
    </xf>
    <xf numFmtId="165" fontId="26" fillId="5" borderId="0" xfId="7" applyFont="1" applyFill="1" applyBorder="1" applyAlignment="1">
      <alignment horizontal="center" vertical="center" wrapText="1" shrinkToFit="1"/>
    </xf>
    <xf numFmtId="164" fontId="26" fillId="5" borderId="10" xfId="5" applyNumberFormat="1" applyFont="1" applyFill="1" applyBorder="1" applyAlignment="1">
      <alignment horizontal="center" vertical="center" wrapText="1" shrinkToFit="1"/>
    </xf>
    <xf numFmtId="0" fontId="63" fillId="5" borderId="0" xfId="4" applyFont="1" applyFill="1" applyAlignment="1">
      <alignment vertical="center"/>
    </xf>
    <xf numFmtId="165" fontId="26" fillId="5" borderId="9" xfId="7" applyFont="1" applyFill="1" applyBorder="1" applyAlignment="1">
      <alignment horizontal="center" vertical="center" wrapText="1" shrinkToFit="1"/>
    </xf>
    <xf numFmtId="165" fontId="26" fillId="5" borderId="11" xfId="7" applyFont="1" applyFill="1" applyBorder="1" applyAlignment="1">
      <alignment horizontal="center" vertical="center" wrapText="1" shrinkToFit="1"/>
    </xf>
    <xf numFmtId="167" fontId="58" fillId="4" borderId="0" xfId="4" applyNumberFormat="1" applyFont="1" applyFill="1" applyAlignment="1">
      <alignment vertical="center" shrinkToFit="1"/>
    </xf>
    <xf numFmtId="165" fontId="26" fillId="5" borderId="0" xfId="7" applyFont="1" applyFill="1" applyBorder="1" applyAlignment="1">
      <alignment horizontal="left" vertical="center" wrapText="1" shrinkToFit="1"/>
    </xf>
    <xf numFmtId="165" fontId="26" fillId="5" borderId="14" xfId="7" applyFont="1" applyFill="1" applyBorder="1" applyAlignment="1">
      <alignment horizontal="left" vertical="center" wrapText="1" shrinkToFit="1"/>
    </xf>
    <xf numFmtId="0" fontId="63" fillId="5" borderId="13" xfId="4" applyFont="1" applyFill="1" applyBorder="1" applyAlignment="1">
      <alignment vertical="center"/>
    </xf>
    <xf numFmtId="164" fontId="26" fillId="5" borderId="14" xfId="5" applyNumberFormat="1" applyFont="1" applyFill="1" applyBorder="1" applyAlignment="1">
      <alignment horizontal="center" vertical="center" wrapText="1" shrinkToFit="1"/>
    </xf>
    <xf numFmtId="165" fontId="26" fillId="5" borderId="13" xfId="7" applyFont="1" applyFill="1" applyBorder="1" applyAlignment="1">
      <alignment horizontal="center" vertical="center" wrapText="1" shrinkToFit="1"/>
    </xf>
    <xf numFmtId="165" fontId="26" fillId="5" borderId="14" xfId="7" applyFont="1" applyFill="1" applyBorder="1" applyAlignment="1">
      <alignment horizontal="center" vertical="center" wrapText="1" shrinkToFit="1"/>
    </xf>
    <xf numFmtId="0" fontId="80" fillId="4" borderId="0" xfId="4" applyFont="1" applyFill="1" applyAlignment="1">
      <alignment vertical="center" shrinkToFit="1"/>
    </xf>
    <xf numFmtId="0" fontId="80" fillId="4" borderId="0" xfId="4" applyFont="1" applyFill="1" applyAlignment="1">
      <alignment vertical="center"/>
    </xf>
    <xf numFmtId="164" fontId="21" fillId="0" borderId="17" xfId="5" applyNumberFormat="1" applyFont="1" applyFill="1" applyBorder="1" applyAlignment="1">
      <alignment horizontal="center" vertical="center" wrapText="1" shrinkToFit="1"/>
    </xf>
    <xf numFmtId="169" fontId="21" fillId="5" borderId="11" xfId="7" applyNumberFormat="1" applyFont="1" applyFill="1" applyBorder="1" applyAlignment="1">
      <alignment horizontal="center" vertical="center" wrapText="1" shrinkToFit="1"/>
    </xf>
    <xf numFmtId="169" fontId="67" fillId="5" borderId="11" xfId="7" applyNumberFormat="1" applyFont="1" applyFill="1" applyBorder="1" applyAlignment="1">
      <alignment horizontal="center" vertical="center" wrapText="1" shrinkToFit="1"/>
    </xf>
    <xf numFmtId="164" fontId="21" fillId="0" borderId="11" xfId="5" applyNumberFormat="1" applyFont="1" applyFill="1" applyBorder="1" applyAlignment="1">
      <alignment horizontal="center" vertical="center" wrapText="1" shrinkToFit="1"/>
    </xf>
    <xf numFmtId="169" fontId="67" fillId="0" borderId="9" xfId="7" applyNumberFormat="1" applyFont="1" applyFill="1" applyBorder="1" applyAlignment="1">
      <alignment horizontal="center" vertical="center" wrapText="1" shrinkToFit="1"/>
    </xf>
    <xf numFmtId="164" fontId="21" fillId="0" borderId="9" xfId="5" applyNumberFormat="1" applyFont="1" applyFill="1" applyBorder="1" applyAlignment="1">
      <alignment horizontal="center" vertical="center" wrapText="1" shrinkToFit="1"/>
    </xf>
    <xf numFmtId="169" fontId="67" fillId="5" borderId="8" xfId="7" applyNumberFormat="1" applyFont="1" applyFill="1" applyBorder="1" applyAlignment="1">
      <alignment horizontal="center" vertical="center" wrapText="1" shrinkToFit="1"/>
    </xf>
    <xf numFmtId="169" fontId="67" fillId="5" borderId="27" xfId="7" applyNumberFormat="1" applyFont="1" applyFill="1" applyBorder="1" applyAlignment="1">
      <alignment horizontal="center" vertical="center" wrapText="1" shrinkToFit="1"/>
    </xf>
    <xf numFmtId="0" fontId="80" fillId="5" borderId="0" xfId="4" applyFont="1" applyFill="1" applyAlignment="1">
      <alignment vertical="center" shrinkToFit="1"/>
    </xf>
    <xf numFmtId="169" fontId="67" fillId="5" borderId="0" xfId="7" applyNumberFormat="1" applyFont="1" applyFill="1" applyBorder="1" applyAlignment="1">
      <alignment horizontal="center" vertical="center" wrapText="1" shrinkToFit="1"/>
    </xf>
    <xf numFmtId="0" fontId="80" fillId="5" borderId="0" xfId="4" applyFont="1" applyFill="1" applyAlignment="1">
      <alignment vertical="center"/>
    </xf>
    <xf numFmtId="164" fontId="21" fillId="5" borderId="27" xfId="5" applyNumberFormat="1" applyFont="1" applyFill="1" applyBorder="1" applyAlignment="1">
      <alignment horizontal="center" vertical="center" wrapText="1" shrinkToFit="1"/>
    </xf>
    <xf numFmtId="164" fontId="21" fillId="0" borderId="10" xfId="5" applyNumberFormat="1" applyFont="1" applyFill="1" applyBorder="1" applyAlignment="1">
      <alignment horizontal="center" vertical="center" wrapText="1" shrinkToFit="1"/>
    </xf>
    <xf numFmtId="169" fontId="67" fillId="0" borderId="11" xfId="7" applyNumberFormat="1" applyFont="1" applyFill="1" applyBorder="1" applyAlignment="1">
      <alignment horizontal="center" vertical="center" wrapText="1" shrinkToFit="1"/>
    </xf>
    <xf numFmtId="169" fontId="67" fillId="5" borderId="13" xfId="7" applyNumberFormat="1" applyFont="1" applyFill="1" applyBorder="1" applyAlignment="1">
      <alignment horizontal="center" vertical="center" wrapText="1" shrinkToFit="1"/>
    </xf>
    <xf numFmtId="164" fontId="67" fillId="5" borderId="13" xfId="5" applyNumberFormat="1" applyFont="1" applyFill="1" applyBorder="1" applyAlignment="1">
      <alignment horizontal="center" vertical="center" wrapText="1" shrinkToFit="1"/>
    </xf>
    <xf numFmtId="0" fontId="80" fillId="4" borderId="0" xfId="4" applyFont="1" applyFill="1" applyAlignment="1">
      <alignment vertical="center" wrapText="1"/>
    </xf>
    <xf numFmtId="170" fontId="66" fillId="4" borderId="0" xfId="4" applyNumberFormat="1" applyFont="1" applyFill="1" applyAlignment="1">
      <alignment vertical="center" wrapText="1" shrinkToFit="1"/>
    </xf>
    <xf numFmtId="0" fontId="66" fillId="4" borderId="0" xfId="4" applyFont="1" applyFill="1" applyAlignment="1">
      <alignment horizontal="center" vertical="center"/>
    </xf>
    <xf numFmtId="165" fontId="21" fillId="5" borderId="0" xfId="7" applyFont="1" applyFill="1" applyBorder="1" applyAlignment="1">
      <alignment horizontal="left" vertical="center" wrapText="1" shrinkToFit="1"/>
    </xf>
    <xf numFmtId="0" fontId="21" fillId="0" borderId="0" xfId="4" applyFont="1" applyAlignment="1">
      <alignment horizontal="left" vertical="center" wrapText="1" shrinkToFit="1"/>
    </xf>
    <xf numFmtId="0" fontId="68" fillId="5" borderId="0" xfId="4" applyFont="1" applyFill="1" applyAlignment="1">
      <alignment horizontal="center" vertical="center" wrapText="1" shrinkToFit="1"/>
    </xf>
    <xf numFmtId="165" fontId="21" fillId="0" borderId="17" xfId="7" applyFont="1" applyFill="1" applyBorder="1" applyAlignment="1">
      <alignment horizontal="left" vertical="center" wrapText="1" indent="2" shrinkToFit="1"/>
    </xf>
    <xf numFmtId="165" fontId="21" fillId="0" borderId="0" xfId="7" applyFont="1" applyFill="1" applyBorder="1" applyAlignment="1">
      <alignment horizontal="left" vertical="center" wrapText="1" indent="2" shrinkToFit="1"/>
    </xf>
    <xf numFmtId="165" fontId="21" fillId="0" borderId="12" xfId="7" applyFont="1" applyFill="1" applyBorder="1" applyAlignment="1">
      <alignment horizontal="left" vertical="center" wrapText="1" indent="2" shrinkToFit="1"/>
    </xf>
    <xf numFmtId="165" fontId="21" fillId="5" borderId="27" xfId="7" applyFont="1" applyFill="1" applyBorder="1" applyAlignment="1">
      <alignment horizontal="left" vertical="center" wrapText="1" shrinkToFit="1"/>
    </xf>
    <xf numFmtId="0" fontId="21" fillId="5" borderId="0" xfId="4" applyFont="1" applyFill="1" applyAlignment="1">
      <alignment horizontal="left" vertical="center" wrapText="1" shrinkToFit="1"/>
    </xf>
    <xf numFmtId="0" fontId="21" fillId="0" borderId="0" xfId="4" applyFont="1" applyAlignment="1">
      <alignment vertical="center" wrapText="1" shrinkToFit="1"/>
    </xf>
    <xf numFmtId="0" fontId="21" fillId="4" borderId="11" xfId="4" applyFont="1" applyFill="1" applyBorder="1" applyAlignment="1">
      <alignment horizontal="left" vertical="center" wrapText="1" indent="2"/>
    </xf>
    <xf numFmtId="165" fontId="21" fillId="0" borderId="11" xfId="7" applyFont="1" applyFill="1" applyBorder="1" applyAlignment="1">
      <alignment horizontal="left" vertical="center" wrapText="1" indent="2" shrinkToFit="1"/>
    </xf>
    <xf numFmtId="165" fontId="21" fillId="0" borderId="9" xfId="7" applyFont="1" applyFill="1" applyBorder="1" applyAlignment="1">
      <alignment horizontal="left" vertical="center" wrapText="1" indent="2" shrinkToFit="1"/>
    </xf>
    <xf numFmtId="169" fontId="67" fillId="0" borderId="17" xfId="7" applyNumberFormat="1" applyFont="1" applyFill="1" applyBorder="1" applyAlignment="1">
      <alignment horizontal="center" vertical="center" wrapText="1" shrinkToFit="1"/>
    </xf>
    <xf numFmtId="169" fontId="67" fillId="5" borderId="17" xfId="7" applyNumberFormat="1" applyFont="1" applyFill="1" applyBorder="1" applyAlignment="1">
      <alignment horizontal="center" vertical="center" wrapText="1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9" fontId="67" fillId="0" borderId="27" xfId="7" applyNumberFormat="1" applyFont="1" applyFill="1" applyBorder="1" applyAlignment="1">
      <alignment horizontal="center" vertical="center" wrapText="1" shrinkToFit="1"/>
    </xf>
    <xf numFmtId="169" fontId="67" fillId="0" borderId="8" xfId="7" applyNumberFormat="1" applyFont="1" applyFill="1" applyBorder="1" applyAlignment="1">
      <alignment horizontal="center" vertical="center" wrapText="1" shrinkToFit="1"/>
    </xf>
    <xf numFmtId="169" fontId="67" fillId="0" borderId="10" xfId="7" applyNumberFormat="1" applyFont="1" applyFill="1" applyBorder="1" applyAlignment="1">
      <alignment horizontal="center" vertical="center" wrapText="1" shrinkToFit="1"/>
    </xf>
    <xf numFmtId="169" fontId="67" fillId="0" borderId="12" xfId="7" applyNumberFormat="1" applyFont="1" applyFill="1" applyBorder="1" applyAlignment="1">
      <alignment horizontal="center" vertical="center" wrapText="1" shrinkToFit="1"/>
    </xf>
    <xf numFmtId="169" fontId="67" fillId="5" borderId="28" xfId="7" applyNumberFormat="1" applyFont="1" applyFill="1" applyBorder="1" applyAlignment="1">
      <alignment horizontal="center" vertical="center" wrapText="1" shrinkToFit="1"/>
    </xf>
    <xf numFmtId="169" fontId="67" fillId="5" borderId="30" xfId="7" applyNumberFormat="1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vertical="center" shrinkToFit="1"/>
    </xf>
    <xf numFmtId="0" fontId="100" fillId="3" borderId="0" xfId="4" applyFont="1" applyFill="1" applyAlignment="1">
      <alignment vertical="center" shrinkToFit="1"/>
    </xf>
    <xf numFmtId="0" fontId="68" fillId="5" borderId="8" xfId="4" applyFont="1" applyFill="1" applyBorder="1" applyAlignment="1">
      <alignment horizontal="center" vertical="center" wrapText="1" shrinkToFit="1"/>
    </xf>
    <xf numFmtId="165" fontId="67" fillId="5" borderId="28" xfId="7" applyFont="1" applyFill="1" applyBorder="1" applyAlignment="1">
      <alignment horizontal="left" vertical="center" wrapText="1" shrinkToFit="1"/>
    </xf>
    <xf numFmtId="0" fontId="87" fillId="4" borderId="0" xfId="3" applyFont="1" applyFill="1" applyAlignment="1">
      <alignment horizontal="centerContinuous" vertical="center" wrapText="1"/>
    </xf>
    <xf numFmtId="0" fontId="87" fillId="4" borderId="0" xfId="3" applyFont="1" applyFill="1" applyAlignment="1">
      <alignment horizontal="centerContinuous" vertical="center"/>
    </xf>
    <xf numFmtId="0" fontId="88" fillId="4" borderId="0" xfId="4" applyFont="1" applyFill="1" applyAlignment="1">
      <alignment horizontal="centerContinuous" vertical="center" shrinkToFit="1"/>
    </xf>
    <xf numFmtId="0" fontId="88" fillId="4" borderId="0" xfId="4" applyFont="1" applyFill="1" applyAlignment="1">
      <alignment horizontal="centerContinuous" vertical="center"/>
    </xf>
    <xf numFmtId="165" fontId="67" fillId="5" borderId="13" xfId="7" applyFont="1" applyFill="1" applyBorder="1" applyAlignment="1">
      <alignment horizontal="left" vertical="center" wrapText="1" shrinkToFit="1"/>
    </xf>
    <xf numFmtId="165" fontId="33" fillId="5" borderId="0" xfId="7" applyFont="1" applyFill="1" applyBorder="1" applyAlignment="1">
      <alignment vertical="center" wrapText="1" shrinkToFit="1"/>
    </xf>
    <xf numFmtId="0" fontId="88" fillId="4" borderId="0" xfId="4" applyFont="1" applyFill="1" applyAlignment="1">
      <alignment vertical="center"/>
    </xf>
    <xf numFmtId="0" fontId="66" fillId="5" borderId="0" xfId="4" applyFont="1" applyFill="1" applyAlignment="1">
      <alignment horizontal="center" wrapText="1" shrinkToFit="1"/>
    </xf>
    <xf numFmtId="0" fontId="66" fillId="5" borderId="0" xfId="4" applyFont="1" applyFill="1" applyAlignment="1">
      <alignment horizontal="right" wrapText="1" shrinkToFit="1"/>
    </xf>
    <xf numFmtId="0" fontId="66" fillId="5" borderId="2" xfId="4" applyFont="1" applyFill="1" applyBorder="1" applyAlignment="1">
      <alignment horizontal="center" wrapText="1" shrinkToFit="1"/>
    </xf>
    <xf numFmtId="0" fontId="21" fillId="4" borderId="16" xfId="4" applyFont="1" applyFill="1" applyBorder="1" applyAlignment="1">
      <alignment horizontal="left" vertical="center" wrapText="1" indent="2"/>
    </xf>
    <xf numFmtId="166" fontId="21" fillId="4" borderId="10" xfId="7" applyNumberFormat="1" applyFont="1" applyFill="1" applyBorder="1" applyAlignment="1">
      <alignment horizontal="right" vertical="center" wrapText="1" indent="1"/>
    </xf>
    <xf numFmtId="166" fontId="21" fillId="4" borderId="8" xfId="7" applyNumberFormat="1" applyFont="1" applyFill="1" applyBorder="1" applyAlignment="1">
      <alignment horizontal="right" vertical="center" wrapText="1" indent="1"/>
    </xf>
    <xf numFmtId="0" fontId="21" fillId="4" borderId="0" xfId="4" applyFont="1" applyFill="1" applyAlignment="1">
      <alignment horizontal="left" vertical="center" wrapText="1" indent="2"/>
    </xf>
    <xf numFmtId="166" fontId="21" fillId="4" borderId="9" xfId="7" applyNumberFormat="1" applyFont="1" applyFill="1" applyBorder="1" applyAlignment="1">
      <alignment horizontal="right" vertical="center" wrapText="1" indent="1"/>
    </xf>
    <xf numFmtId="164" fontId="21" fillId="4" borderId="9" xfId="5" applyNumberFormat="1" applyFont="1" applyFill="1" applyBorder="1" applyAlignment="1">
      <alignment horizontal="center" vertical="center" wrapText="1"/>
    </xf>
    <xf numFmtId="0" fontId="21" fillId="4" borderId="12" xfId="4" applyFont="1" applyFill="1" applyBorder="1" applyAlignment="1">
      <alignment horizontal="left" vertical="center" wrapText="1" indent="2"/>
    </xf>
    <xf numFmtId="166" fontId="21" fillId="4" borderId="12" xfId="7" applyNumberFormat="1" applyFont="1" applyFill="1" applyBorder="1" applyAlignment="1">
      <alignment horizontal="right" vertical="center" wrapText="1" inden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21" fillId="5" borderId="27" xfId="4" applyFont="1" applyFill="1" applyBorder="1" applyAlignment="1">
      <alignment vertical="center" wrapText="1"/>
    </xf>
    <xf numFmtId="0" fontId="86" fillId="5" borderId="0" xfId="4" applyFont="1" applyFill="1" applyAlignment="1">
      <alignment vertical="center"/>
    </xf>
    <xf numFmtId="166" fontId="21" fillId="5" borderId="27" xfId="7" applyNumberFormat="1" applyFont="1" applyFill="1" applyBorder="1" applyAlignment="1">
      <alignment horizontal="right" vertical="center" wrapText="1" indent="1"/>
    </xf>
    <xf numFmtId="166" fontId="21" fillId="5" borderId="0" xfId="7" applyNumberFormat="1" applyFont="1" applyFill="1" applyBorder="1" applyAlignment="1">
      <alignment horizontal="right" vertical="center" wrapText="1" indent="1"/>
    </xf>
    <xf numFmtId="164" fontId="21" fillId="5" borderId="8" xfId="5" applyNumberFormat="1" applyFont="1" applyFill="1" applyBorder="1" applyAlignment="1">
      <alignment horizontal="center" vertical="center" wrapText="1"/>
    </xf>
    <xf numFmtId="164" fontId="21" fillId="4" borderId="8" xfId="5" applyNumberFormat="1" applyFont="1" applyFill="1" applyBorder="1" applyAlignment="1">
      <alignment horizontal="center" vertical="center" wrapText="1"/>
    </xf>
    <xf numFmtId="166" fontId="21" fillId="4" borderId="11" xfId="7" applyNumberFormat="1" applyFont="1" applyFill="1" applyBorder="1" applyAlignment="1">
      <alignment horizontal="right" vertical="center" wrapText="1" indent="1"/>
    </xf>
    <xf numFmtId="166" fontId="21" fillId="4" borderId="2" xfId="7" applyNumberFormat="1" applyFont="1" applyFill="1" applyBorder="1" applyAlignment="1">
      <alignment horizontal="right" vertical="center" wrapText="1" indent="1"/>
    </xf>
    <xf numFmtId="0" fontId="21" fillId="5" borderId="8" xfId="4" applyFont="1" applyFill="1" applyBorder="1" applyAlignment="1">
      <alignment vertical="center" wrapText="1"/>
    </xf>
    <xf numFmtId="166" fontId="21" fillId="5" borderId="8" xfId="7" applyNumberFormat="1" applyFont="1" applyFill="1" applyBorder="1" applyAlignment="1">
      <alignment horizontal="right" vertical="center" wrapText="1" indent="1"/>
    </xf>
    <xf numFmtId="164" fontId="21" fillId="5" borderId="27" xfId="5" applyNumberFormat="1" applyFont="1" applyFill="1" applyBorder="1" applyAlignment="1">
      <alignment horizontal="center" vertical="center" wrapText="1"/>
    </xf>
    <xf numFmtId="165" fontId="87" fillId="5" borderId="13" xfId="7" applyFont="1" applyFill="1" applyBorder="1" applyAlignment="1">
      <alignment horizontal="left" vertical="center" wrapText="1" shrinkToFit="1"/>
    </xf>
    <xf numFmtId="166" fontId="67" fillId="5" borderId="13" xfId="7" applyNumberFormat="1" applyFont="1" applyFill="1" applyBorder="1" applyAlignment="1">
      <alignment horizontal="right" vertical="center" wrapText="1" indent="1" shrinkToFit="1"/>
    </xf>
    <xf numFmtId="166" fontId="67" fillId="5" borderId="28" xfId="7" applyNumberFormat="1" applyFont="1" applyFill="1" applyBorder="1" applyAlignment="1">
      <alignment horizontal="right" vertical="center" wrapText="1" indent="1" shrinkToFit="1"/>
    </xf>
    <xf numFmtId="164" fontId="67" fillId="5" borderId="28" xfId="5" applyNumberFormat="1" applyFont="1" applyFill="1" applyBorder="1" applyAlignment="1">
      <alignment horizontal="center" vertical="center" wrapText="1" shrinkToFit="1"/>
    </xf>
    <xf numFmtId="169" fontId="86" fillId="4" borderId="0" xfId="4" applyNumberFormat="1" applyFont="1" applyFill="1" applyAlignment="1">
      <alignment vertical="center"/>
    </xf>
    <xf numFmtId="0" fontId="21" fillId="4" borderId="17" xfId="4" applyFont="1" applyFill="1" applyBorder="1" applyAlignment="1">
      <alignment horizontal="left" vertical="center" wrapText="1" indent="2"/>
    </xf>
    <xf numFmtId="0" fontId="92" fillId="8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3" borderId="0" xfId="4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wrapText="1"/>
    </xf>
    <xf numFmtId="0" fontId="21" fillId="4" borderId="1" xfId="0" quotePrefix="1" applyFont="1" applyFill="1" applyBorder="1" applyAlignment="1">
      <alignment horizontal="center" vertical="center" shrinkToFit="1"/>
    </xf>
    <xf numFmtId="0" fontId="65" fillId="3" borderId="0" xfId="0" applyFont="1" applyFill="1" applyBorder="1" applyAlignment="1">
      <alignment horizontal="left" vertical="center"/>
    </xf>
    <xf numFmtId="0" fontId="21" fillId="0" borderId="0" xfId="4" applyFont="1" applyAlignment="1">
      <alignment horizontal="left" wrapText="1" shrinkToFit="1"/>
    </xf>
    <xf numFmtId="0" fontId="21" fillId="0" borderId="17" xfId="4" applyFont="1" applyBorder="1" applyAlignment="1">
      <alignment horizontal="left" wrapText="1" shrinkToFit="1"/>
    </xf>
    <xf numFmtId="0" fontId="45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horizontal="left" vertical="center" wrapText="1"/>
    </xf>
    <xf numFmtId="0" fontId="43" fillId="4" borderId="0" xfId="4" applyFont="1" applyFill="1" applyBorder="1" applyAlignment="1">
      <alignment horizontal="left" vertical="center" wrapText="1" shrinkToFit="1"/>
    </xf>
    <xf numFmtId="0" fontId="44" fillId="4" borderId="0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left" vertical="center" wrapText="1"/>
    </xf>
    <xf numFmtId="0" fontId="97" fillId="3" borderId="0" xfId="0" applyFont="1" applyFill="1" applyAlignment="1">
      <alignment horizontal="center" wrapText="1" shrinkToFit="1"/>
    </xf>
    <xf numFmtId="0" fontId="96" fillId="8" borderId="0" xfId="0" applyFont="1" applyFill="1" applyAlignment="1">
      <alignment horizontal="center" vertical="center" wrapText="1" shrinkToFit="1"/>
    </xf>
    <xf numFmtId="0" fontId="96" fillId="8" borderId="0" xfId="0" applyFont="1" applyFill="1" applyAlignment="1">
      <alignment horizontal="center" wrapText="1" shrinkToFit="1"/>
    </xf>
    <xf numFmtId="0" fontId="34" fillId="0" borderId="3" xfId="0" applyFont="1" applyBorder="1" applyAlignment="1">
      <alignment horizontal="center" vertical="center" wrapText="1"/>
    </xf>
    <xf numFmtId="0" fontId="97" fillId="8" borderId="0" xfId="0" applyFont="1" applyFill="1" applyAlignment="1">
      <alignment horizontal="center" vertical="center" wrapText="1" shrinkToFit="1"/>
    </xf>
    <xf numFmtId="0" fontId="93" fillId="3" borderId="0" xfId="4" applyFont="1" applyFill="1" applyAlignment="1">
      <alignment horizontal="left" vertical="center" shrinkToFit="1"/>
    </xf>
    <xf numFmtId="170" fontId="32" fillId="4" borderId="0" xfId="4" applyNumberFormat="1" applyFont="1" applyFill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93" fillId="8" borderId="0" xfId="0" applyFont="1" applyFill="1" applyAlignment="1">
      <alignment horizontal="center" vertical="center" wrapText="1" shrinkToFit="1"/>
    </xf>
    <xf numFmtId="0" fontId="96" fillId="3" borderId="0" xfId="4" applyFont="1" applyFill="1" applyAlignment="1">
      <alignment horizontal="left" vertical="center" shrinkToFit="1"/>
    </xf>
    <xf numFmtId="170" fontId="25" fillId="0" borderId="0" xfId="4" applyNumberFormat="1" applyFont="1" applyAlignment="1">
      <alignment horizontal="center" vertical="center" wrapText="1" shrinkToFit="1"/>
    </xf>
    <xf numFmtId="170" fontId="66" fillId="4" borderId="0" xfId="4" applyNumberFormat="1" applyFont="1" applyFill="1" applyAlignment="1">
      <alignment horizontal="center" vertical="center" wrapText="1" shrinkToFit="1"/>
    </xf>
    <xf numFmtId="170" fontId="66" fillId="4" borderId="2" xfId="4" applyNumberFormat="1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horizontal="left" vertical="center" shrinkToFit="1"/>
    </xf>
    <xf numFmtId="0" fontId="68" fillId="5" borderId="8" xfId="4" applyFont="1" applyFill="1" applyBorder="1" applyAlignment="1">
      <alignment horizontal="center" vertical="center" wrapText="1" shrinkToFit="1"/>
    </xf>
    <xf numFmtId="169" fontId="67" fillId="0" borderId="17" xfId="7" applyNumberFormat="1" applyFont="1" applyFill="1" applyBorder="1" applyAlignment="1">
      <alignment horizontal="center" vertical="center" wrapText="1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9" fontId="67" fillId="5" borderId="17" xfId="7" applyNumberFormat="1" applyFont="1" applyFill="1" applyBorder="1" applyAlignment="1">
      <alignment horizontal="center" vertical="center" wrapText="1" shrinkToFit="1"/>
    </xf>
    <xf numFmtId="169" fontId="67" fillId="0" borderId="27" xfId="7" applyNumberFormat="1" applyFont="1" applyFill="1" applyBorder="1" applyAlignment="1">
      <alignment horizontal="center" vertical="center" wrapText="1" shrinkToFit="1"/>
    </xf>
    <xf numFmtId="169" fontId="67" fillId="0" borderId="8" xfId="7" applyNumberFormat="1" applyFont="1" applyFill="1" applyBorder="1" applyAlignment="1">
      <alignment horizontal="center" vertical="center" wrapText="1" shrinkToFit="1"/>
    </xf>
    <xf numFmtId="169" fontId="67" fillId="0" borderId="10" xfId="7" applyNumberFormat="1" applyFont="1" applyFill="1" applyBorder="1" applyAlignment="1">
      <alignment horizontal="center" vertical="center" wrapText="1" shrinkToFit="1"/>
    </xf>
    <xf numFmtId="169" fontId="67" fillId="0" borderId="30" xfId="7" applyNumberFormat="1" applyFont="1" applyFill="1" applyBorder="1" applyAlignment="1">
      <alignment horizontal="center" vertical="center" wrapText="1" shrinkToFit="1"/>
    </xf>
    <xf numFmtId="169" fontId="86" fillId="0" borderId="0" xfId="7" applyNumberFormat="1" applyFont="1" applyFill="1" applyBorder="1" applyAlignment="1">
      <alignment horizontal="center" vertical="center" wrapText="1" shrinkToFit="1"/>
    </xf>
    <xf numFmtId="169" fontId="67" fillId="0" borderId="12" xfId="7" applyNumberFormat="1" applyFont="1" applyFill="1" applyBorder="1" applyAlignment="1">
      <alignment horizontal="center" vertical="center" wrapText="1" shrinkToFit="1"/>
    </xf>
  </cellXfs>
  <cellStyles count="8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orcentaje" xfId="2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257175</xdr:colOff>
      <xdr:row>26</xdr:row>
      <xdr:rowOff>161925</xdr:rowOff>
    </xdr:from>
    <xdr:to>
      <xdr:col>11</xdr:col>
      <xdr:colOff>600950</xdr:colOff>
      <xdr:row>33</xdr:row>
      <xdr:rowOff>152641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143750"/>
          <a:ext cx="6268325" cy="1724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4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9.42578125" style="1" customWidth="1"/>
    <col min="5" max="5" width="3" style="1" customWidth="1"/>
    <col min="6" max="6" width="19.42578125" style="1" customWidth="1"/>
    <col min="7" max="7" width="3" style="1" customWidth="1"/>
    <col min="8" max="8" width="19.42578125" style="1" customWidth="1"/>
    <col min="9" max="9" width="3" style="1" customWidth="1"/>
    <col min="10" max="10" width="21.7109375" style="1" customWidth="1"/>
    <col min="11" max="16384" width="11.42578125" style="1"/>
  </cols>
  <sheetData>
    <row r="2" spans="2:10" ht="24.95" customHeight="1" x14ac:dyDescent="0.2">
      <c r="B2" s="546" t="s">
        <v>118</v>
      </c>
      <c r="C2" s="546"/>
      <c r="D2" s="546"/>
      <c r="E2" s="546"/>
      <c r="F2" s="546"/>
      <c r="G2" s="546"/>
      <c r="H2" s="546"/>
      <c r="I2" s="546"/>
      <c r="J2" s="546"/>
    </row>
    <row r="3" spans="2:10" ht="15" customHeight="1" x14ac:dyDescent="0.2">
      <c r="B3" s="547" t="s">
        <v>119</v>
      </c>
      <c r="C3" s="547"/>
      <c r="D3" s="547"/>
      <c r="E3" s="547"/>
      <c r="F3" s="547"/>
      <c r="G3" s="547"/>
      <c r="H3" s="547"/>
      <c r="I3" s="547"/>
      <c r="J3" s="547"/>
    </row>
    <row r="4" spans="2:10" ht="21" customHeight="1" x14ac:dyDescent="0.25">
      <c r="B4" s="158"/>
      <c r="C4" s="158"/>
      <c r="D4" s="159" t="s">
        <v>1</v>
      </c>
      <c r="F4" s="159" t="s">
        <v>2</v>
      </c>
      <c r="H4" s="159" t="s">
        <v>3</v>
      </c>
      <c r="J4" s="159" t="s">
        <v>123</v>
      </c>
    </row>
    <row r="5" spans="2:10" ht="15.75" thickBot="1" x14ac:dyDescent="0.3">
      <c r="B5" s="160"/>
      <c r="C5" s="160"/>
      <c r="D5" s="161" t="s">
        <v>168</v>
      </c>
      <c r="F5" s="161" t="s">
        <v>168</v>
      </c>
      <c r="H5" s="162" t="s">
        <v>168</v>
      </c>
      <c r="J5" s="161" t="s">
        <v>168</v>
      </c>
    </row>
    <row r="6" spans="2:10" ht="12.75" customHeight="1" x14ac:dyDescent="0.2">
      <c r="B6" s="548" t="s">
        <v>135</v>
      </c>
      <c r="C6" s="163" t="s">
        <v>4</v>
      </c>
      <c r="D6" s="164">
        <v>0.12036120988433163</v>
      </c>
      <c r="E6" s="165"/>
      <c r="F6" s="166">
        <v>0.12636064128290458</v>
      </c>
      <c r="G6" s="165"/>
      <c r="H6" s="166">
        <v>0.12867922566746404</v>
      </c>
      <c r="I6" s="165"/>
      <c r="J6" s="166">
        <v>0.35323171494266647</v>
      </c>
    </row>
    <row r="7" spans="2:10" x14ac:dyDescent="0.2">
      <c r="B7" s="548"/>
      <c r="C7" s="167" t="s">
        <v>5</v>
      </c>
      <c r="D7" s="164">
        <v>0.16183027147565676</v>
      </c>
      <c r="E7" s="119"/>
      <c r="F7" s="122">
        <v>0.13649773045174496</v>
      </c>
      <c r="G7" s="119"/>
      <c r="H7" s="168">
        <v>1.2378125148788666E-2</v>
      </c>
      <c r="I7" s="119"/>
      <c r="J7" s="122"/>
    </row>
    <row r="8" spans="2:10" x14ac:dyDescent="0.2">
      <c r="B8" s="548"/>
      <c r="C8" s="169" t="s">
        <v>6</v>
      </c>
      <c r="D8" s="168">
        <v>6.6458465501874509E-2</v>
      </c>
      <c r="E8" s="119"/>
      <c r="F8" s="168">
        <v>0.10984141006010506</v>
      </c>
      <c r="G8" s="119"/>
      <c r="H8" s="122">
        <v>0.43265274704588741</v>
      </c>
      <c r="I8" s="119"/>
      <c r="J8" s="122"/>
    </row>
    <row r="9" spans="2:10" ht="9.75" customHeight="1" thickBot="1" x14ac:dyDescent="0.25">
      <c r="B9" s="170"/>
      <c r="C9" s="171"/>
      <c r="D9" s="172"/>
      <c r="E9" s="119"/>
      <c r="F9" s="172"/>
      <c r="G9" s="119"/>
      <c r="H9" s="172"/>
      <c r="I9" s="119"/>
      <c r="J9" s="122"/>
    </row>
    <row r="10" spans="2:10" ht="12.75" customHeight="1" x14ac:dyDescent="0.2">
      <c r="B10" s="549" t="s">
        <v>136</v>
      </c>
      <c r="C10" s="173" t="s">
        <v>4</v>
      </c>
      <c r="D10" s="164">
        <v>0.21662939316191365</v>
      </c>
      <c r="E10" s="174"/>
      <c r="F10" s="164">
        <v>0.21809421389093187</v>
      </c>
      <c r="G10" s="174"/>
      <c r="H10" s="164">
        <v>0.20310597059709523</v>
      </c>
      <c r="I10" s="119"/>
      <c r="J10" s="123"/>
    </row>
    <row r="11" spans="2:10" x14ac:dyDescent="0.2">
      <c r="B11" s="548"/>
      <c r="C11" s="169" t="s">
        <v>5</v>
      </c>
      <c r="D11" s="168">
        <v>0.17905550899440237</v>
      </c>
      <c r="E11" s="119"/>
      <c r="F11" s="168">
        <v>0.15181587925603601</v>
      </c>
      <c r="G11" s="119"/>
      <c r="H11" s="168">
        <v>2.4618472181630047E-2</v>
      </c>
      <c r="I11" s="119"/>
      <c r="J11" s="124"/>
    </row>
    <row r="12" spans="2:10" ht="13.5" thickBot="1" x14ac:dyDescent="0.25">
      <c r="B12" s="550"/>
      <c r="C12" s="175" t="s">
        <v>6</v>
      </c>
      <c r="D12" s="176">
        <v>0.2745950798832395</v>
      </c>
      <c r="E12" s="177"/>
      <c r="F12" s="178">
        <v>0.34838470263830557</v>
      </c>
      <c r="G12" s="119"/>
      <c r="H12" s="176">
        <v>0.77715479988520397</v>
      </c>
      <c r="I12" s="177"/>
      <c r="J12" s="178"/>
    </row>
    <row r="13" spans="2:10" x14ac:dyDescent="0.2">
      <c r="J13" s="2"/>
    </row>
    <row r="14" spans="2:10" ht="12.75" customHeight="1" x14ac:dyDescent="0.2">
      <c r="C14" s="3" t="s">
        <v>0</v>
      </c>
      <c r="F14" s="125"/>
    </row>
  </sheetData>
  <mergeCells count="4">
    <mergeCell ref="B2:J2"/>
    <mergeCell ref="B3:J3"/>
    <mergeCell ref="B6:B8"/>
    <mergeCell ref="B10:B12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43"/>
  <sheetViews>
    <sheetView showGridLines="0" workbookViewId="0"/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552" t="s">
        <v>7</v>
      </c>
      <c r="D3" s="552"/>
      <c r="E3" s="552"/>
      <c r="F3" s="552"/>
      <c r="G3" s="552"/>
      <c r="H3" s="552"/>
      <c r="I3" s="552"/>
    </row>
    <row r="4" spans="3:9" ht="24.95" customHeight="1" x14ac:dyDescent="0.2">
      <c r="C4" s="546" t="s">
        <v>9</v>
      </c>
      <c r="D4" s="546"/>
      <c r="E4" s="546"/>
      <c r="F4" s="546"/>
      <c r="G4" s="546"/>
      <c r="H4" s="546"/>
      <c r="I4" s="546"/>
    </row>
    <row r="5" spans="3:9" x14ac:dyDescent="0.2">
      <c r="C5" s="182"/>
      <c r="D5" s="183"/>
      <c r="E5" s="184"/>
      <c r="F5" s="184"/>
      <c r="G5" s="184"/>
      <c r="H5" s="184"/>
      <c r="I5" s="184"/>
    </row>
    <row r="6" spans="3:9" s="7" customFormat="1" ht="21" customHeight="1" x14ac:dyDescent="0.25">
      <c r="C6" s="185"/>
      <c r="D6" s="186"/>
      <c r="E6" s="551" t="s">
        <v>135</v>
      </c>
      <c r="F6" s="551"/>
      <c r="G6" s="551"/>
      <c r="H6" s="187"/>
      <c r="I6" s="188" t="s">
        <v>137</v>
      </c>
    </row>
    <row r="7" spans="3:9" x14ac:dyDescent="0.2">
      <c r="C7" s="8" t="s">
        <v>10</v>
      </c>
      <c r="D7" s="189"/>
      <c r="E7" s="190" t="s">
        <v>169</v>
      </c>
      <c r="F7" s="190" t="s">
        <v>170</v>
      </c>
      <c r="G7" s="191" t="s">
        <v>8</v>
      </c>
      <c r="H7" s="192"/>
      <c r="I7" s="193" t="s">
        <v>8</v>
      </c>
    </row>
    <row r="8" spans="3:9" ht="14.1" customHeight="1" x14ac:dyDescent="0.2">
      <c r="C8" s="194" t="s">
        <v>1</v>
      </c>
      <c r="D8" s="195"/>
      <c r="E8" s="196">
        <v>57357.397599880795</v>
      </c>
      <c r="F8" s="196">
        <v>51195.451157937263</v>
      </c>
      <c r="G8" s="197">
        <v>0.12036120988433163</v>
      </c>
      <c r="H8" s="198"/>
      <c r="I8" s="197">
        <v>0.21662939316191365</v>
      </c>
    </row>
    <row r="9" spans="3:9" ht="14.1" customHeight="1" x14ac:dyDescent="0.2">
      <c r="C9" s="199" t="s">
        <v>2</v>
      </c>
      <c r="D9" s="200"/>
      <c r="E9" s="196">
        <v>25458.179364309752</v>
      </c>
      <c r="F9" s="196">
        <v>22602.15638866193</v>
      </c>
      <c r="G9" s="197">
        <v>0.12636064128290458</v>
      </c>
      <c r="H9" s="198"/>
      <c r="I9" s="197">
        <v>0.21809421389093187</v>
      </c>
    </row>
    <row r="10" spans="3:9" ht="14.1" customHeight="1" x14ac:dyDescent="0.2">
      <c r="C10" s="199" t="s">
        <v>11</v>
      </c>
      <c r="D10" s="200"/>
      <c r="E10" s="196">
        <v>7724.2221202024002</v>
      </c>
      <c r="F10" s="196">
        <v>6843.5937727431347</v>
      </c>
      <c r="G10" s="197">
        <v>0.12867922566746404</v>
      </c>
      <c r="H10" s="198"/>
      <c r="I10" s="197">
        <v>0.20310597059709523</v>
      </c>
    </row>
    <row r="11" spans="3:9" ht="15.75" customHeight="1" thickBot="1" x14ac:dyDescent="0.25">
      <c r="C11" s="201" t="s">
        <v>176</v>
      </c>
      <c r="D11" s="202"/>
      <c r="E11" s="203">
        <v>10521.718005967907</v>
      </c>
      <c r="F11" s="204">
        <v>9827.3926494791085</v>
      </c>
      <c r="G11" s="205">
        <v>7.0652041823687561E-2</v>
      </c>
      <c r="H11" s="206"/>
      <c r="I11" s="176">
        <v>0.15172126442485601</v>
      </c>
    </row>
    <row r="13" spans="3:9" ht="12.75" hidden="1" customHeight="1" x14ac:dyDescent="0.2"/>
    <row r="14" spans="3:9" ht="12.75" hidden="1" customHeight="1" x14ac:dyDescent="0.2">
      <c r="C14" s="552" t="s">
        <v>7</v>
      </c>
      <c r="D14" s="552"/>
      <c r="E14" s="552"/>
      <c r="F14" s="552"/>
      <c r="G14" s="552"/>
      <c r="H14" s="552"/>
      <c r="I14" s="552"/>
    </row>
    <row r="15" spans="3:9" ht="24.95" hidden="1" customHeight="1" x14ac:dyDescent="0.2">
      <c r="C15" s="552" t="s">
        <v>12</v>
      </c>
      <c r="D15" s="552"/>
      <c r="E15" s="552"/>
      <c r="F15" s="552"/>
      <c r="G15" s="552"/>
      <c r="H15" s="552"/>
      <c r="I15" s="552"/>
    </row>
    <row r="16" spans="3:9" ht="12.75" hidden="1" customHeight="1" x14ac:dyDescent="0.2">
      <c r="C16" s="179"/>
      <c r="D16" s="180"/>
      <c r="E16" s="181"/>
      <c r="F16" s="181"/>
      <c r="G16" s="181"/>
      <c r="H16" s="181"/>
      <c r="I16" s="181"/>
    </row>
    <row r="17" spans="3:9" s="7" customFormat="1" ht="21" hidden="1" customHeight="1" x14ac:dyDescent="0.25">
      <c r="C17" s="4"/>
      <c r="D17" s="5"/>
      <c r="E17" s="553" t="s">
        <v>135</v>
      </c>
      <c r="F17" s="553"/>
      <c r="G17" s="553"/>
      <c r="H17" s="6"/>
      <c r="I17" s="157" t="s">
        <v>137</v>
      </c>
    </row>
    <row r="18" spans="3:9" ht="12.75" hidden="1" customHeight="1" x14ac:dyDescent="0.2">
      <c r="C18" s="8" t="s">
        <v>10</v>
      </c>
      <c r="D18" s="9"/>
      <c r="E18" s="10">
        <v>2019</v>
      </c>
      <c r="F18" s="10">
        <v>2018</v>
      </c>
      <c r="G18" s="11" t="s">
        <v>8</v>
      </c>
      <c r="H18" s="12"/>
      <c r="I18" s="11" t="s">
        <v>8</v>
      </c>
    </row>
    <row r="19" spans="3:9" ht="14.1" hidden="1" customHeight="1" x14ac:dyDescent="0.2">
      <c r="C19" s="126" t="s">
        <v>1</v>
      </c>
      <c r="D19" s="6"/>
      <c r="E19" s="127"/>
      <c r="F19" s="127"/>
      <c r="G19" s="128"/>
      <c r="H19" s="120"/>
      <c r="I19" s="128"/>
    </row>
    <row r="20" spans="3:9" ht="14.1" hidden="1" customHeight="1" x14ac:dyDescent="0.2">
      <c r="C20" s="13" t="s">
        <v>2</v>
      </c>
      <c r="D20" s="14"/>
      <c r="E20" s="15"/>
      <c r="F20" s="15"/>
      <c r="G20" s="121"/>
      <c r="H20" s="129"/>
      <c r="I20" s="121"/>
    </row>
    <row r="21" spans="3:9" ht="14.1" hidden="1" customHeight="1" x14ac:dyDescent="0.2">
      <c r="C21" s="126" t="s">
        <v>11</v>
      </c>
      <c r="D21" s="14"/>
      <c r="E21" s="127"/>
      <c r="F21" s="127"/>
      <c r="G21" s="128"/>
      <c r="H21" s="129"/>
      <c r="I21" s="128"/>
    </row>
    <row r="22" spans="3:9" s="7" customFormat="1" ht="14.1" hidden="1" customHeight="1" thickBot="1" x14ac:dyDescent="0.25">
      <c r="C22" s="16" t="s">
        <v>138</v>
      </c>
      <c r="D22" s="17"/>
      <c r="E22" s="18"/>
      <c r="F22" s="18"/>
      <c r="G22" s="130"/>
      <c r="H22" s="131"/>
      <c r="I22" s="130"/>
    </row>
    <row r="23" spans="3:9" ht="12.75" hidden="1" customHeight="1" x14ac:dyDescent="0.2"/>
    <row r="24" spans="3:9" ht="12.75" hidden="1" customHeight="1" x14ac:dyDescent="0.2"/>
    <row r="25" spans="3:9" ht="12.75" hidden="1" customHeight="1" x14ac:dyDescent="0.2">
      <c r="C25" s="552" t="s">
        <v>7</v>
      </c>
      <c r="D25" s="552"/>
      <c r="E25" s="552"/>
      <c r="F25" s="552"/>
      <c r="G25" s="552"/>
      <c r="H25" s="552"/>
      <c r="I25" s="552"/>
    </row>
    <row r="26" spans="3:9" ht="24.95" customHeight="1" x14ac:dyDescent="0.2">
      <c r="C26" s="546" t="s">
        <v>13</v>
      </c>
      <c r="D26" s="546"/>
      <c r="E26" s="546"/>
      <c r="F26" s="546"/>
      <c r="G26" s="546"/>
      <c r="H26" s="546"/>
      <c r="I26" s="546"/>
    </row>
    <row r="27" spans="3:9" x14ac:dyDescent="0.2">
      <c r="C27" s="182"/>
      <c r="D27" s="183"/>
      <c r="E27" s="184"/>
      <c r="F27" s="184"/>
      <c r="G27" s="184"/>
      <c r="H27" s="184"/>
      <c r="I27" s="184"/>
    </row>
    <row r="28" spans="3:9" s="7" customFormat="1" ht="21" customHeight="1" x14ac:dyDescent="0.25">
      <c r="C28" s="185"/>
      <c r="D28" s="186"/>
      <c r="E28" s="551" t="s">
        <v>135</v>
      </c>
      <c r="F28" s="551"/>
      <c r="G28" s="551"/>
      <c r="H28" s="187"/>
      <c r="I28" s="188" t="s">
        <v>137</v>
      </c>
    </row>
    <row r="29" spans="3:9" x14ac:dyDescent="0.2">
      <c r="C29" s="8" t="s">
        <v>10</v>
      </c>
      <c r="D29" s="189"/>
      <c r="E29" s="190" t="s">
        <v>169</v>
      </c>
      <c r="F29" s="190" t="s">
        <v>170</v>
      </c>
      <c r="G29" s="191" t="s">
        <v>8</v>
      </c>
      <c r="H29" s="192"/>
      <c r="I29" s="193" t="s">
        <v>8</v>
      </c>
    </row>
    <row r="30" spans="3:9" ht="14.1" customHeight="1" x14ac:dyDescent="0.2">
      <c r="C30" s="194" t="s">
        <v>1</v>
      </c>
      <c r="D30" s="195"/>
      <c r="E30" s="196">
        <v>33617.462806043121</v>
      </c>
      <c r="F30" s="196">
        <v>28934.917286451073</v>
      </c>
      <c r="G30" s="197">
        <v>0.16183027147565676</v>
      </c>
      <c r="H30" s="198"/>
      <c r="I30" s="197">
        <v>0.17905550899440237</v>
      </c>
    </row>
    <row r="31" spans="3:9" ht="14.1" customHeight="1" x14ac:dyDescent="0.2">
      <c r="C31" s="199" t="s">
        <v>2</v>
      </c>
      <c r="D31" s="200"/>
      <c r="E31" s="196">
        <v>15918.71768827111</v>
      </c>
      <c r="F31" s="196">
        <v>14006.818721884822</v>
      </c>
      <c r="G31" s="197">
        <v>0.13649773045174496</v>
      </c>
      <c r="H31" s="198"/>
      <c r="I31" s="197">
        <v>0.15181587925603601</v>
      </c>
    </row>
    <row r="32" spans="3:9" ht="14.1" customHeight="1" x14ac:dyDescent="0.2">
      <c r="C32" s="199" t="s">
        <v>11</v>
      </c>
      <c r="D32" s="200"/>
      <c r="E32" s="196">
        <v>5011.0595470827802</v>
      </c>
      <c r="F32" s="196">
        <v>4949.7904217816913</v>
      </c>
      <c r="G32" s="197">
        <v>1.2378125148788666E-2</v>
      </c>
      <c r="H32" s="198"/>
      <c r="I32" s="197">
        <v>2.4618472181630047E-2</v>
      </c>
    </row>
    <row r="33" spans="3:9" s="7" customFormat="1" ht="14.1" customHeight="1" thickBot="1" x14ac:dyDescent="0.25">
      <c r="C33" s="201" t="s">
        <v>176</v>
      </c>
      <c r="D33" s="202"/>
      <c r="E33" s="203">
        <v>6706.0673365072607</v>
      </c>
      <c r="F33" s="204">
        <v>6722.4262877398924</v>
      </c>
      <c r="G33" s="205">
        <v>-2.4334891202104636E-3</v>
      </c>
      <c r="H33" s="206"/>
      <c r="I33" s="176">
        <v>1.0970881208287153E-2</v>
      </c>
    </row>
    <row r="35" spans="3:9" ht="12.75" hidden="1" customHeight="1" x14ac:dyDescent="0.2">
      <c r="C35" s="552" t="s">
        <v>7</v>
      </c>
      <c r="D35" s="552"/>
      <c r="E35" s="552"/>
      <c r="F35" s="552"/>
      <c r="G35" s="552"/>
      <c r="H35" s="552"/>
      <c r="I35" s="552"/>
    </row>
    <row r="36" spans="3:9" ht="24.95" customHeight="1" x14ac:dyDescent="0.2">
      <c r="C36" s="546" t="s">
        <v>14</v>
      </c>
      <c r="D36" s="546"/>
      <c r="E36" s="546"/>
      <c r="F36" s="546"/>
      <c r="G36" s="546"/>
      <c r="H36" s="546"/>
      <c r="I36" s="546"/>
    </row>
    <row r="37" spans="3:9" x14ac:dyDescent="0.2">
      <c r="C37" s="182"/>
      <c r="D37" s="183"/>
      <c r="E37" s="184"/>
      <c r="F37" s="184"/>
      <c r="G37" s="184"/>
      <c r="H37" s="184"/>
      <c r="I37" s="184"/>
    </row>
    <row r="38" spans="3:9" s="7" customFormat="1" ht="21" customHeight="1" x14ac:dyDescent="0.25">
      <c r="C38" s="185"/>
      <c r="D38" s="186"/>
      <c r="E38" s="551" t="s">
        <v>135</v>
      </c>
      <c r="F38" s="551"/>
      <c r="G38" s="551"/>
      <c r="H38" s="187"/>
      <c r="I38" s="188" t="s">
        <v>137</v>
      </c>
    </row>
    <row r="39" spans="3:9" ht="18" customHeight="1" x14ac:dyDescent="0.2">
      <c r="C39" s="8" t="s">
        <v>10</v>
      </c>
      <c r="D39" s="189"/>
      <c r="E39" s="190" t="s">
        <v>169</v>
      </c>
      <c r="F39" s="190" t="s">
        <v>170</v>
      </c>
      <c r="G39" s="191" t="s">
        <v>8</v>
      </c>
      <c r="H39" s="192"/>
      <c r="I39" s="193" t="s">
        <v>8</v>
      </c>
    </row>
    <row r="40" spans="3:9" ht="14.1" customHeight="1" x14ac:dyDescent="0.2">
      <c r="C40" s="194" t="s">
        <v>1</v>
      </c>
      <c r="D40" s="195"/>
      <c r="E40" s="196">
        <v>23739.93479383767</v>
      </c>
      <c r="F40" s="196">
        <v>22260.533871486197</v>
      </c>
      <c r="G40" s="197">
        <v>6.6458465501874509E-2</v>
      </c>
      <c r="H40" s="198"/>
      <c r="I40" s="197">
        <v>0.2745950798832395</v>
      </c>
    </row>
    <row r="41" spans="3:9" ht="14.1" customHeight="1" x14ac:dyDescent="0.2">
      <c r="C41" s="199" t="s">
        <v>2</v>
      </c>
      <c r="D41" s="200"/>
      <c r="E41" s="196">
        <v>9539.4616760386398</v>
      </c>
      <c r="F41" s="196">
        <v>8595.3376667771081</v>
      </c>
      <c r="G41" s="197">
        <v>0.10984141006010506</v>
      </c>
      <c r="H41" s="198"/>
      <c r="I41" s="197">
        <v>0.34838470263830557</v>
      </c>
    </row>
    <row r="42" spans="3:9" ht="14.1" customHeight="1" x14ac:dyDescent="0.2">
      <c r="C42" s="199" t="s">
        <v>11</v>
      </c>
      <c r="D42" s="200"/>
      <c r="E42" s="196">
        <v>2713.1625731196186</v>
      </c>
      <c r="F42" s="196">
        <v>1893.8033509614434</v>
      </c>
      <c r="G42" s="197">
        <v>0.43265274704588741</v>
      </c>
      <c r="H42" s="198"/>
      <c r="I42" s="197">
        <v>0.77715479988520397</v>
      </c>
    </row>
    <row r="43" spans="3:9" s="7" customFormat="1" ht="14.1" customHeight="1" thickBot="1" x14ac:dyDescent="0.25">
      <c r="C43" s="201" t="s">
        <v>176</v>
      </c>
      <c r="D43" s="202"/>
      <c r="E43" s="203">
        <v>3815.6506694606464</v>
      </c>
      <c r="F43" s="204">
        <v>3104.9663617392143</v>
      </c>
      <c r="G43" s="205">
        <v>0.22888631467277798</v>
      </c>
      <c r="H43" s="206"/>
      <c r="I43" s="176">
        <v>0.52742251372044469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6"/>
  <sheetViews>
    <sheetView showGridLines="0" zoomScale="70" zoomScaleNormal="70" workbookViewId="0"/>
  </sheetViews>
  <sheetFormatPr baseColWidth="10" defaultColWidth="9.85546875" defaultRowHeight="15.75" x14ac:dyDescent="0.25"/>
  <cols>
    <col min="1" max="1" width="9.85546875" style="19"/>
    <col min="2" max="2" width="49.7109375" style="20" customWidth="1"/>
    <col min="3" max="3" width="2.42578125" style="92" customWidth="1"/>
    <col min="4" max="4" width="17.28515625" style="93" customWidth="1"/>
    <col min="5" max="5" width="18.7109375" style="93" bestFit="1" customWidth="1"/>
    <col min="6" max="6" width="10.7109375" style="93" customWidth="1"/>
    <col min="7" max="7" width="3.5703125" style="91" customWidth="1"/>
    <col min="8" max="8" width="51.85546875" style="92" customWidth="1"/>
    <col min="9" max="9" width="2.42578125" style="19" customWidth="1"/>
    <col min="10" max="10" width="17.28515625" style="20" customWidth="1"/>
    <col min="11" max="11" width="17.28515625" style="19" customWidth="1"/>
    <col min="12" max="16384" width="9.85546875" style="20"/>
  </cols>
  <sheetData>
    <row r="2" spans="2:19" ht="15" customHeight="1" x14ac:dyDescent="0.25">
      <c r="B2" s="546" t="s">
        <v>15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</row>
    <row r="3" spans="2:19" ht="15" customHeight="1" x14ac:dyDescent="0.25">
      <c r="B3" s="546" t="s">
        <v>86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</row>
    <row r="4" spans="2:19" ht="13.5" customHeight="1" x14ac:dyDescent="0.25">
      <c r="B4" s="554" t="s">
        <v>24</v>
      </c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88"/>
      <c r="N4" s="89"/>
      <c r="O4" s="89"/>
      <c r="P4" s="89"/>
      <c r="Q4" s="89"/>
      <c r="R4" s="89"/>
      <c r="S4" s="89"/>
    </row>
    <row r="5" spans="2:19" ht="11.1" customHeight="1" x14ac:dyDescent="0.25">
      <c r="H5" s="223"/>
      <c r="I5" s="20"/>
      <c r="K5" s="20"/>
    </row>
    <row r="6" spans="2:19" ht="35.1" customHeight="1" x14ac:dyDescent="0.25">
      <c r="B6" s="224" t="s">
        <v>26</v>
      </c>
      <c r="C6" s="225"/>
      <c r="D6" s="226" t="s">
        <v>191</v>
      </c>
      <c r="E6" s="226" t="s">
        <v>192</v>
      </c>
      <c r="F6" s="226" t="s">
        <v>16</v>
      </c>
      <c r="H6" s="227" t="s">
        <v>27</v>
      </c>
      <c r="I6" s="228"/>
      <c r="J6" s="226" t="s">
        <v>191</v>
      </c>
      <c r="K6" s="226" t="s">
        <v>192</v>
      </c>
      <c r="L6" s="226" t="s">
        <v>16</v>
      </c>
    </row>
    <row r="7" spans="2:19" ht="30.75" customHeight="1" thickBot="1" x14ac:dyDescent="0.3">
      <c r="B7" s="229" t="s">
        <v>120</v>
      </c>
      <c r="D7" s="230"/>
      <c r="E7" s="230"/>
      <c r="F7" s="230"/>
      <c r="H7" s="229" t="s">
        <v>124</v>
      </c>
      <c r="I7" s="20"/>
      <c r="J7" s="231"/>
      <c r="K7" s="231"/>
      <c r="L7" s="231"/>
    </row>
    <row r="8" spans="2:19" ht="20.100000000000001" customHeight="1" thickTop="1" x14ac:dyDescent="0.25">
      <c r="B8" s="557" t="s">
        <v>18</v>
      </c>
      <c r="H8" s="232" t="s">
        <v>146</v>
      </c>
      <c r="I8" s="233"/>
      <c r="J8" s="207">
        <v>7901.1623844406022</v>
      </c>
      <c r="K8" s="207">
        <v>8523.8581993967164</v>
      </c>
      <c r="L8" s="220">
        <v>-7.3053281787370139E-2</v>
      </c>
    </row>
    <row r="9" spans="2:19" ht="20.100000000000001" customHeight="1" x14ac:dyDescent="0.25">
      <c r="B9" s="558"/>
      <c r="C9" s="234"/>
      <c r="D9" s="207">
        <v>41147.227882543571</v>
      </c>
      <c r="E9" s="207">
        <v>40277.075216526406</v>
      </c>
      <c r="F9" s="132">
        <v>2.1604167168030264E-2</v>
      </c>
      <c r="H9" s="235" t="s">
        <v>147</v>
      </c>
      <c r="I9" s="233"/>
      <c r="J9" s="208">
        <v>24759.390483734893</v>
      </c>
      <c r="K9" s="208">
        <v>26834.058083427044</v>
      </c>
      <c r="L9" s="214">
        <v>-7.7314716739526057E-2</v>
      </c>
    </row>
    <row r="10" spans="2:19" ht="19.5" customHeight="1" x14ac:dyDescent="0.25">
      <c r="B10" s="235" t="s">
        <v>19</v>
      </c>
      <c r="C10" s="233"/>
      <c r="D10" s="208">
        <v>14024.350449393398</v>
      </c>
      <c r="E10" s="208">
        <v>16317.553641226645</v>
      </c>
      <c r="F10" s="209">
        <v>-0.140535967722479</v>
      </c>
      <c r="H10" s="235" t="s">
        <v>148</v>
      </c>
      <c r="I10" s="233"/>
      <c r="J10" s="210">
        <v>520.41889319671736</v>
      </c>
      <c r="K10" s="210">
        <v>471.8246371052536</v>
      </c>
      <c r="L10" s="214">
        <v>0.10299219724853725</v>
      </c>
    </row>
    <row r="11" spans="2:19" ht="20.100000000000001" customHeight="1" x14ac:dyDescent="0.25">
      <c r="B11" s="235" t="s">
        <v>20</v>
      </c>
      <c r="C11" s="233"/>
      <c r="D11" s="210">
        <v>13842.479182336912</v>
      </c>
      <c r="E11" s="210">
        <v>11887.828150390855</v>
      </c>
      <c r="F11" s="209">
        <v>0.16442457000707833</v>
      </c>
      <c r="H11" s="236" t="s">
        <v>149</v>
      </c>
      <c r="I11" s="233"/>
      <c r="J11" s="211">
        <v>35666.902172444701</v>
      </c>
      <c r="K11" s="211">
        <v>22129.033528075215</v>
      </c>
      <c r="L11" s="133">
        <v>0.61176953919808219</v>
      </c>
    </row>
    <row r="12" spans="2:19" ht="20.100000000000001" customHeight="1" x14ac:dyDescent="0.25">
      <c r="B12" s="236" t="s">
        <v>21</v>
      </c>
      <c r="C12" s="233"/>
      <c r="D12" s="211">
        <v>9810.6498584726523</v>
      </c>
      <c r="E12" s="211">
        <v>10729.008851466861</v>
      </c>
      <c r="F12" s="212">
        <v>-8.5595883618704516E-2</v>
      </c>
      <c r="H12" s="237" t="s">
        <v>150</v>
      </c>
      <c r="I12" s="233"/>
      <c r="J12" s="211">
        <v>68847.873933816911</v>
      </c>
      <c r="K12" s="211">
        <v>57958.774448004231</v>
      </c>
      <c r="L12" s="217">
        <v>0.18787663454791415</v>
      </c>
    </row>
    <row r="13" spans="2:19" ht="20.25" customHeight="1" x14ac:dyDescent="0.25">
      <c r="B13" s="238" t="s">
        <v>22</v>
      </c>
      <c r="C13" s="233"/>
      <c r="D13" s="211">
        <v>78824.707372746532</v>
      </c>
      <c r="E13" s="211">
        <v>79211.465859610762</v>
      </c>
      <c r="F13" s="213">
        <v>-4.8826073683536642E-3</v>
      </c>
      <c r="H13" s="239" t="s">
        <v>122</v>
      </c>
      <c r="I13" s="22"/>
      <c r="J13" s="208">
        <v>0</v>
      </c>
      <c r="K13" s="208">
        <v>0</v>
      </c>
      <c r="L13" s="221"/>
    </row>
    <row r="14" spans="2:19" ht="22.5" customHeight="1" x14ac:dyDescent="0.25">
      <c r="B14" s="232" t="s">
        <v>121</v>
      </c>
      <c r="C14" s="233"/>
      <c r="D14" s="208">
        <v>0</v>
      </c>
      <c r="E14" s="208">
        <v>0</v>
      </c>
      <c r="F14" s="133"/>
      <c r="H14" s="235" t="s">
        <v>125</v>
      </c>
      <c r="I14" s="233"/>
      <c r="J14" s="210">
        <v>67850.821406962859</v>
      </c>
      <c r="K14" s="210">
        <v>70145.552469719798</v>
      </c>
      <c r="L14" s="214">
        <v>-3.2713849730494626E-2</v>
      </c>
    </row>
    <row r="15" spans="2:19" x14ac:dyDescent="0.25">
      <c r="B15" s="235" t="s">
        <v>23</v>
      </c>
      <c r="C15" s="233"/>
      <c r="D15" s="210">
        <v>124013.6749899476</v>
      </c>
      <c r="E15" s="210">
        <v>125292.9536789116</v>
      </c>
      <c r="F15" s="214">
        <v>-1.0210300351306323E-2</v>
      </c>
      <c r="H15" s="232" t="s">
        <v>151</v>
      </c>
      <c r="I15" s="233"/>
      <c r="J15" s="215">
        <v>1698.72401199665</v>
      </c>
      <c r="K15" s="215">
        <v>1663.2731067225327</v>
      </c>
      <c r="L15" s="214">
        <v>2.1313941246830614E-2</v>
      </c>
    </row>
    <row r="16" spans="2:19" ht="20.100000000000001" customHeight="1" x14ac:dyDescent="0.25">
      <c r="B16" s="236" t="s">
        <v>139</v>
      </c>
      <c r="C16" s="233"/>
      <c r="D16" s="215">
        <v>-54093.006193402289</v>
      </c>
      <c r="E16" s="215">
        <v>-54088.098452343358</v>
      </c>
      <c r="F16" s="133">
        <v>9.0736062079432855E-5</v>
      </c>
      <c r="H16" s="236" t="s">
        <v>152</v>
      </c>
      <c r="I16" s="233"/>
      <c r="J16" s="216">
        <v>15916.671932795698</v>
      </c>
      <c r="K16" s="216">
        <v>16351.377656515893</v>
      </c>
      <c r="L16" s="133">
        <v>-2.6585265954454207E-2</v>
      </c>
    </row>
    <row r="17" spans="2:12" ht="20.100000000000001" customHeight="1" x14ac:dyDescent="0.25">
      <c r="B17" s="237" t="s">
        <v>140</v>
      </c>
      <c r="C17" s="233"/>
      <c r="D17" s="216">
        <v>69920.668796545302</v>
      </c>
      <c r="E17" s="216">
        <v>71204.855226568237</v>
      </c>
      <c r="F17" s="217">
        <v>-1.8035096426174291E-2</v>
      </c>
      <c r="H17" s="240" t="s">
        <v>153</v>
      </c>
      <c r="I17" s="233"/>
      <c r="J17" s="208">
        <v>154314.09128557213</v>
      </c>
      <c r="K17" s="208">
        <v>146118.97768096247</v>
      </c>
      <c r="L17" s="217">
        <v>5.6085210385901751E-2</v>
      </c>
    </row>
    <row r="18" spans="2:12" ht="20.100000000000001" customHeight="1" x14ac:dyDescent="0.25">
      <c r="B18" s="241" t="s">
        <v>141</v>
      </c>
      <c r="C18" s="233"/>
      <c r="D18" s="208">
        <v>2125.6810473238024</v>
      </c>
      <c r="E18" s="208">
        <v>2069.0524394666527</v>
      </c>
      <c r="F18" s="209">
        <v>2.7369343945553792E-2</v>
      </c>
      <c r="H18" s="242" t="s">
        <v>28</v>
      </c>
      <c r="I18" s="233"/>
      <c r="J18" s="208">
        <v>0</v>
      </c>
      <c r="K18" s="208">
        <v>0</v>
      </c>
      <c r="L18" s="222"/>
    </row>
    <row r="19" spans="2:12" ht="20.100000000000001" customHeight="1" x14ac:dyDescent="0.25">
      <c r="B19" s="235" t="s">
        <v>142</v>
      </c>
      <c r="C19" s="233"/>
      <c r="D19" s="208">
        <v>8545.3400603881546</v>
      </c>
      <c r="E19" s="208">
        <v>8452.0632934119203</v>
      </c>
      <c r="F19" s="209">
        <v>1.1035975919506003E-2</v>
      </c>
      <c r="H19" s="235" t="s">
        <v>25</v>
      </c>
      <c r="I19" s="233"/>
      <c r="J19" s="210">
        <v>6425.9599144880185</v>
      </c>
      <c r="K19" s="210">
        <v>6491.0659875978081</v>
      </c>
      <c r="L19" s="214">
        <v>-1.003010495258938E-2</v>
      </c>
    </row>
    <row r="20" spans="2:12" ht="20.100000000000001" customHeight="1" x14ac:dyDescent="0.25">
      <c r="B20" s="236" t="s">
        <v>143</v>
      </c>
      <c r="C20" s="233"/>
      <c r="D20" s="210">
        <v>101360.3106982965</v>
      </c>
      <c r="E20" s="210">
        <v>103121.67263050584</v>
      </c>
      <c r="F20" s="214">
        <v>-1.7080424388774773E-2</v>
      </c>
      <c r="H20" s="236" t="s">
        <v>154</v>
      </c>
      <c r="I20" s="233"/>
      <c r="J20" s="215">
        <v>114472.78379395101</v>
      </c>
      <c r="K20" s="215">
        <v>125384.4822869051</v>
      </c>
      <c r="L20" s="133">
        <v>-8.7025908580823597E-2</v>
      </c>
    </row>
    <row r="21" spans="2:12" ht="20.100000000000001" customHeight="1" x14ac:dyDescent="0.25">
      <c r="B21" s="243" t="s">
        <v>144</v>
      </c>
      <c r="C21" s="233"/>
      <c r="D21" s="215">
        <v>14436.127394326322</v>
      </c>
      <c r="E21" s="215">
        <v>13935.687100405945</v>
      </c>
      <c r="F21" s="133">
        <v>3.5910701088129215E-2</v>
      </c>
      <c r="H21" s="238" t="s">
        <v>156</v>
      </c>
      <c r="I21" s="233"/>
      <c r="J21" s="218">
        <v>120898.74370843903</v>
      </c>
      <c r="K21" s="218">
        <v>131875.54827450291</v>
      </c>
      <c r="L21" s="217">
        <v>-8.3236086671771292E-2</v>
      </c>
    </row>
    <row r="22" spans="2:12" ht="25.5" customHeight="1" thickBot="1" x14ac:dyDescent="0.3">
      <c r="B22" s="276" t="s">
        <v>145</v>
      </c>
      <c r="C22" s="233"/>
      <c r="D22" s="218">
        <v>275212.83536962664</v>
      </c>
      <c r="E22" s="278">
        <v>277994.79654996935</v>
      </c>
      <c r="F22" s="219">
        <v>-1.0007241915561016E-2</v>
      </c>
      <c r="H22" s="276" t="s">
        <v>155</v>
      </c>
      <c r="I22" s="233"/>
      <c r="J22" s="218">
        <v>275212.83499401115</v>
      </c>
      <c r="K22" s="218">
        <v>277994.52595546539</v>
      </c>
      <c r="L22" s="219">
        <v>-1.0006279626886827E-2</v>
      </c>
    </row>
    <row r="23" spans="2:12" ht="25.5" customHeight="1" x14ac:dyDescent="0.25">
      <c r="D23" s="277"/>
      <c r="F23" s="277"/>
      <c r="J23" s="279"/>
      <c r="K23" s="279"/>
      <c r="L23" s="279"/>
    </row>
    <row r="24" spans="2:12" ht="25.5" customHeight="1" x14ac:dyDescent="0.25"/>
    <row r="25" spans="2:12" ht="20.100000000000001" customHeight="1" x14ac:dyDescent="0.25">
      <c r="B25" s="102"/>
      <c r="C25" s="99"/>
      <c r="D25" s="555" t="s">
        <v>193</v>
      </c>
      <c r="E25" s="555"/>
      <c r="F25" s="555"/>
      <c r="G25" s="94"/>
      <c r="H25" s="95"/>
      <c r="I25" s="96"/>
      <c r="J25" s="19"/>
    </row>
    <row r="26" spans="2:12" ht="45.75" customHeight="1" thickBot="1" x14ac:dyDescent="0.3">
      <c r="B26" s="224" t="s">
        <v>29</v>
      </c>
      <c r="C26" s="225"/>
      <c r="D26" s="244" t="s">
        <v>126</v>
      </c>
      <c r="E26" s="245" t="s">
        <v>127</v>
      </c>
      <c r="F26" s="245" t="s">
        <v>30</v>
      </c>
      <c r="G26" s="97"/>
      <c r="H26" s="556" t="s">
        <v>38</v>
      </c>
      <c r="I26" s="556"/>
      <c r="J26" s="556"/>
      <c r="K26" s="556"/>
      <c r="L26" s="556"/>
    </row>
    <row r="27" spans="2:12" ht="20.100000000000001" customHeight="1" thickTop="1" x14ac:dyDescent="0.25">
      <c r="B27" s="246" t="s">
        <v>31</v>
      </c>
      <c r="C27" s="247"/>
      <c r="D27" s="248"/>
      <c r="E27" s="249"/>
      <c r="F27" s="250"/>
      <c r="G27" s="98"/>
      <c r="H27" s="99"/>
      <c r="I27" s="100"/>
    </row>
    <row r="28" spans="2:12" ht="20.100000000000001" customHeight="1" x14ac:dyDescent="0.25">
      <c r="B28" s="251" t="s">
        <v>32</v>
      </c>
      <c r="C28" s="247"/>
      <c r="D28" s="252">
        <v>0.63624190728718222</v>
      </c>
      <c r="E28" s="252">
        <v>7.2976974084099089E-2</v>
      </c>
      <c r="F28" s="253">
        <v>8.3548808693821502E-2</v>
      </c>
      <c r="G28" s="98"/>
      <c r="H28" s="99"/>
      <c r="I28" s="101"/>
    </row>
    <row r="29" spans="2:12" ht="20.100000000000001" customHeight="1" x14ac:dyDescent="0.25">
      <c r="B29" s="251" t="s">
        <v>33</v>
      </c>
      <c r="C29" s="247"/>
      <c r="D29" s="252">
        <v>0.17172301594861605</v>
      </c>
      <c r="E29" s="254">
        <v>0.35608685240733862</v>
      </c>
      <c r="F29" s="252">
        <v>4.411728498400537E-2</v>
      </c>
      <c r="G29" s="98"/>
      <c r="H29" s="99"/>
      <c r="I29" s="101"/>
    </row>
    <row r="30" spans="2:12" ht="20.100000000000001" customHeight="1" x14ac:dyDescent="0.25">
      <c r="B30" s="251" t="s">
        <v>34</v>
      </c>
      <c r="C30" s="247"/>
      <c r="D30" s="254">
        <v>1.0618577675353213E-2</v>
      </c>
      <c r="E30" s="254">
        <v>0</v>
      </c>
      <c r="F30" s="254">
        <v>6.263743150684932E-2</v>
      </c>
      <c r="G30" s="98"/>
      <c r="H30" s="99"/>
      <c r="I30" s="101"/>
    </row>
    <row r="31" spans="2:12" ht="20.100000000000001" customHeight="1" x14ac:dyDescent="0.25">
      <c r="B31" s="251" t="s">
        <v>35</v>
      </c>
      <c r="C31" s="247"/>
      <c r="D31" s="253">
        <v>0.17669463274341332</v>
      </c>
      <c r="E31" s="253">
        <v>0.67292274916657391</v>
      </c>
      <c r="F31" s="254">
        <v>0.12453423639179098</v>
      </c>
      <c r="G31" s="98"/>
      <c r="H31" s="99"/>
      <c r="I31" s="101"/>
    </row>
    <row r="32" spans="2:12" ht="20.100000000000001" customHeight="1" x14ac:dyDescent="0.25">
      <c r="B32" s="251" t="s">
        <v>36</v>
      </c>
      <c r="C32" s="247"/>
      <c r="D32" s="252">
        <v>4.7218663454351908E-3</v>
      </c>
      <c r="E32" s="252">
        <v>0</v>
      </c>
      <c r="F32" s="254">
        <v>6.3100000000000003E-2</v>
      </c>
      <c r="G32" s="98"/>
      <c r="H32" s="99"/>
      <c r="I32" s="101"/>
    </row>
    <row r="33" spans="1:11" ht="20.100000000000001" customHeight="1" thickBot="1" x14ac:dyDescent="0.3">
      <c r="B33" s="255" t="s">
        <v>37</v>
      </c>
      <c r="C33" s="247"/>
      <c r="D33" s="256">
        <v>1</v>
      </c>
      <c r="E33" s="257">
        <v>0.24982061677565659</v>
      </c>
      <c r="F33" s="258">
        <v>8.370080798931287E-2</v>
      </c>
      <c r="G33" s="98"/>
      <c r="H33" s="99"/>
      <c r="I33" s="101"/>
    </row>
    <row r="34" spans="1:11" ht="20.100000000000001" customHeight="1" x14ac:dyDescent="0.25">
      <c r="G34" s="98"/>
      <c r="H34" s="99"/>
      <c r="I34" s="102"/>
    </row>
    <row r="35" spans="1:11" ht="18" customHeight="1" x14ac:dyDescent="0.25">
      <c r="B35" s="103" t="s">
        <v>108</v>
      </c>
      <c r="C35" s="99"/>
      <c r="D35" s="98"/>
      <c r="E35" s="98"/>
      <c r="F35" s="98"/>
      <c r="G35" s="98"/>
      <c r="H35" s="99"/>
      <c r="I35" s="102"/>
    </row>
    <row r="36" spans="1:11" ht="18" customHeight="1" x14ac:dyDescent="0.25">
      <c r="B36" s="103" t="s">
        <v>161</v>
      </c>
      <c r="C36" s="99"/>
      <c r="D36" s="98"/>
      <c r="E36" s="98"/>
      <c r="F36" s="98"/>
      <c r="G36" s="98"/>
      <c r="H36" s="99"/>
      <c r="I36" s="102"/>
    </row>
    <row r="37" spans="1:11" ht="11.1" customHeight="1" x14ac:dyDescent="0.25">
      <c r="B37" s="102"/>
      <c r="C37" s="99"/>
      <c r="D37" s="104"/>
      <c r="E37" s="104"/>
      <c r="F37" s="104"/>
      <c r="G37" s="105"/>
      <c r="H37" s="106"/>
      <c r="I37" s="107"/>
    </row>
    <row r="38" spans="1:11" ht="11.1" customHeight="1" x14ac:dyDescent="0.25">
      <c r="D38" s="90"/>
      <c r="G38" s="93"/>
      <c r="I38" s="20"/>
    </row>
    <row r="39" spans="1:11" ht="35.1" customHeight="1" thickBot="1" x14ac:dyDescent="0.3">
      <c r="B39" s="259" t="s">
        <v>134</v>
      </c>
      <c r="C39" s="260"/>
      <c r="D39" s="261" t="s">
        <v>169</v>
      </c>
      <c r="E39" s="261" t="s">
        <v>194</v>
      </c>
      <c r="F39" s="262" t="s">
        <v>8</v>
      </c>
      <c r="G39" s="93"/>
      <c r="I39" s="20"/>
    </row>
    <row r="40" spans="1:11" ht="20.100000000000001" customHeight="1" x14ac:dyDescent="0.25">
      <c r="B40" s="263" t="s">
        <v>109</v>
      </c>
      <c r="C40" s="264"/>
      <c r="D40" s="265">
        <v>35245.732001598903</v>
      </c>
      <c r="E40" s="266">
        <v>38104.331723895812</v>
      </c>
      <c r="F40" s="267">
        <v>-7.502033477480563E-2</v>
      </c>
      <c r="G40" s="93"/>
      <c r="I40" s="20"/>
    </row>
    <row r="41" spans="1:11" ht="31.5" customHeight="1" x14ac:dyDescent="0.25">
      <c r="B41" s="268" t="s">
        <v>177</v>
      </c>
      <c r="C41" s="263"/>
      <c r="D41" s="269">
        <v>0.80662835044248082</v>
      </c>
      <c r="E41" s="270">
        <v>0.89308469814814218</v>
      </c>
      <c r="F41" s="271"/>
      <c r="G41" s="93"/>
      <c r="I41" s="20"/>
    </row>
    <row r="42" spans="1:11" ht="20.100000000000001" customHeight="1" x14ac:dyDescent="0.25">
      <c r="B42" s="263" t="s">
        <v>178</v>
      </c>
      <c r="C42" s="264"/>
      <c r="D42" s="269">
        <v>12.079309815878712</v>
      </c>
      <c r="E42" s="270">
        <v>10.340063149174782</v>
      </c>
      <c r="F42" s="272"/>
      <c r="G42" s="93"/>
      <c r="I42" s="20"/>
    </row>
    <row r="43" spans="1:11" s="22" customFormat="1" ht="18.75" thickBot="1" x14ac:dyDescent="0.3">
      <c r="A43" s="21"/>
      <c r="B43" s="273" t="s">
        <v>110</v>
      </c>
      <c r="C43" s="274"/>
      <c r="D43" s="275">
        <v>0.40133593815216756</v>
      </c>
      <c r="E43" s="275">
        <v>0.38941185044189625</v>
      </c>
      <c r="F43" s="273"/>
      <c r="G43" s="109"/>
      <c r="H43" s="110"/>
      <c r="K43" s="21"/>
    </row>
    <row r="44" spans="1:11" ht="18" customHeight="1" x14ac:dyDescent="0.25">
      <c r="B44" s="103" t="s">
        <v>111</v>
      </c>
      <c r="C44" s="108"/>
      <c r="D44" s="111"/>
      <c r="E44" s="111"/>
      <c r="F44" s="108"/>
      <c r="G44" s="93"/>
      <c r="I44" s="20"/>
    </row>
    <row r="45" spans="1:11" ht="18" customHeight="1" x14ac:dyDescent="0.25">
      <c r="B45" s="103" t="s">
        <v>179</v>
      </c>
      <c r="D45" s="90"/>
      <c r="G45" s="93"/>
      <c r="I45" s="20"/>
    </row>
    <row r="46" spans="1:11" ht="18" customHeight="1" x14ac:dyDescent="0.25">
      <c r="B46" s="103" t="s">
        <v>112</v>
      </c>
      <c r="D46" s="90"/>
      <c r="G46" s="93"/>
      <c r="I46" s="20"/>
    </row>
    <row r="47" spans="1:11" x14ac:dyDescent="0.25">
      <c r="B47" s="102"/>
      <c r="D47" s="90"/>
      <c r="G47" s="93"/>
      <c r="I47" s="20"/>
    </row>
    <row r="48" spans="1:11" x14ac:dyDescent="0.25">
      <c r="D48" s="112"/>
      <c r="E48" s="112"/>
      <c r="G48" s="113"/>
    </row>
    <row r="49" spans="4:7" x14ac:dyDescent="0.25">
      <c r="E49" s="112"/>
      <c r="G49" s="114"/>
    </row>
    <row r="50" spans="4:7" x14ac:dyDescent="0.25">
      <c r="G50" s="115"/>
    </row>
    <row r="51" spans="4:7" x14ac:dyDescent="0.25">
      <c r="E51" s="116"/>
      <c r="G51" s="113"/>
    </row>
    <row r="56" spans="4:7" x14ac:dyDescent="0.25">
      <c r="D56" s="117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7"/>
  <sheetViews>
    <sheetView zoomScale="110" zoomScaleNormal="110" workbookViewId="0">
      <selection sqref="A1:H1"/>
    </sheetView>
  </sheetViews>
  <sheetFormatPr baseColWidth="10" defaultColWidth="9.85546875" defaultRowHeight="15.75" x14ac:dyDescent="0.25"/>
  <cols>
    <col min="1" max="1" width="42.28515625" style="55" customWidth="1"/>
    <col min="2" max="2" width="1.7109375" style="57" customWidth="1"/>
    <col min="3" max="5" width="7.7109375" style="58" customWidth="1"/>
    <col min="6" max="6" width="7.7109375" style="59" customWidth="1"/>
    <col min="7" max="7" width="10.28515625" style="58" bestFit="1" customWidth="1"/>
    <col min="8" max="8" width="13" style="58" customWidth="1"/>
    <col min="9" max="9" width="2.7109375" style="60" hidden="1" customWidth="1"/>
    <col min="10" max="14" width="7.7109375" style="55" hidden="1" customWidth="1"/>
    <col min="15" max="15" width="9" style="55" hidden="1" customWidth="1"/>
    <col min="16" max="16384" width="9.85546875" style="55"/>
  </cols>
  <sheetData>
    <row r="1" spans="1:16" s="23" customFormat="1" ht="12" customHeight="1" x14ac:dyDescent="0.25">
      <c r="A1" s="565" t="s">
        <v>15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</row>
    <row r="2" spans="1:16" s="23" customFormat="1" ht="12" customHeight="1" x14ac:dyDescent="0.3">
      <c r="A2" s="566" t="s">
        <v>45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</row>
    <row r="3" spans="1:16" s="23" customFormat="1" ht="11.1" customHeight="1" x14ac:dyDescent="0.25">
      <c r="A3" s="567" t="s">
        <v>46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</row>
    <row r="4" spans="1:16" s="23" customFormat="1" ht="10.5" customHeight="1" x14ac:dyDescent="0.25">
      <c r="A4" s="24"/>
      <c r="B4" s="62"/>
      <c r="C4" s="25"/>
      <c r="D4" s="25"/>
      <c r="E4" s="25"/>
      <c r="F4" s="25"/>
      <c r="G4" s="25"/>
      <c r="H4" s="25"/>
      <c r="I4" s="24"/>
      <c r="J4" s="62"/>
      <c r="K4" s="25"/>
      <c r="L4" s="25"/>
      <c r="M4" s="25"/>
      <c r="N4" s="25"/>
      <c r="O4" s="25"/>
    </row>
    <row r="5" spans="1:16" s="23" customFormat="1" ht="15" customHeight="1" x14ac:dyDescent="0.3">
      <c r="A5" s="324"/>
      <c r="B5" s="325"/>
      <c r="C5" s="564" t="s">
        <v>47</v>
      </c>
      <c r="D5" s="564"/>
      <c r="E5" s="564"/>
      <c r="F5" s="564"/>
      <c r="G5" s="564"/>
      <c r="H5" s="564"/>
      <c r="I5" s="324"/>
      <c r="J5" s="325" t="s">
        <v>39</v>
      </c>
      <c r="K5" s="564"/>
      <c r="L5" s="564"/>
      <c r="M5" s="564"/>
      <c r="N5" s="564"/>
      <c r="O5" s="564"/>
    </row>
    <row r="6" spans="1:16" s="23" customFormat="1" ht="30.95" customHeight="1" x14ac:dyDescent="0.25">
      <c r="A6" s="326"/>
      <c r="B6" s="327"/>
      <c r="C6" s="328">
        <v>2023</v>
      </c>
      <c r="D6" s="328" t="s">
        <v>128</v>
      </c>
      <c r="E6" s="328">
        <v>2022</v>
      </c>
      <c r="F6" s="328" t="s">
        <v>128</v>
      </c>
      <c r="G6" s="329" t="s">
        <v>113</v>
      </c>
      <c r="H6" s="329" t="s">
        <v>186</v>
      </c>
      <c r="I6" s="326"/>
      <c r="J6" s="327">
        <f>+C6</f>
        <v>2023</v>
      </c>
      <c r="K6" s="328" t="str">
        <f>+D6</f>
        <v>% de Ing.</v>
      </c>
      <c r="L6" s="328">
        <f>+E6</f>
        <v>2022</v>
      </c>
      <c r="M6" s="328" t="str">
        <f>+F6</f>
        <v>% de Ing.</v>
      </c>
      <c r="N6" s="328" t="str">
        <f>+G6</f>
        <v>Δ% Reportado</v>
      </c>
      <c r="O6" s="329" t="s">
        <v>41</v>
      </c>
    </row>
    <row r="7" spans="1:16" s="23" customFormat="1" ht="15" customHeight="1" x14ac:dyDescent="0.2">
      <c r="A7" s="330" t="s">
        <v>98</v>
      </c>
      <c r="B7" s="331"/>
      <c r="C7" s="280">
        <v>5567.2863631414129</v>
      </c>
      <c r="D7" s="281"/>
      <c r="E7" s="280">
        <v>5205.2555753652859</v>
      </c>
      <c r="F7" s="281"/>
      <c r="G7" s="282">
        <v>6.9551010999247875E-2</v>
      </c>
      <c r="H7" s="156">
        <v>6.5560813766055492E-2</v>
      </c>
      <c r="I7" s="330"/>
      <c r="J7" s="331">
        <v>19725.677750359813</v>
      </c>
      <c r="K7" s="280"/>
      <c r="L7" s="281">
        <v>19596.787105708827</v>
      </c>
      <c r="M7" s="280"/>
      <c r="N7" s="281">
        <f>+J7/L7-1</f>
        <v>6.5771314428086924E-3</v>
      </c>
      <c r="O7" s="282">
        <v>1.4E-2</v>
      </c>
    </row>
    <row r="8" spans="1:16" s="23" customFormat="1" ht="15" customHeight="1" x14ac:dyDescent="0.2">
      <c r="A8" s="332" t="s">
        <v>99</v>
      </c>
      <c r="B8" s="331"/>
      <c r="C8" s="283">
        <v>939.60099962111644</v>
      </c>
      <c r="D8" s="284"/>
      <c r="E8" s="283">
        <v>881.62533360275199</v>
      </c>
      <c r="F8" s="280"/>
      <c r="G8" s="285">
        <v>6.5759981943177115E-2</v>
      </c>
      <c r="H8" s="285">
        <v>6.1653604120244898E-2</v>
      </c>
      <c r="I8" s="332"/>
      <c r="J8" s="331">
        <v>3321.8025947264541</v>
      </c>
      <c r="K8" s="283"/>
      <c r="L8" s="284">
        <v>3318.1746548302763</v>
      </c>
      <c r="M8" s="283"/>
      <c r="N8" s="280">
        <f t="shared" ref="N8:N30" si="0">+J8/L8-1</f>
        <v>1.093354109885869E-3</v>
      </c>
      <c r="O8" s="285">
        <v>1.2999999999999999E-2</v>
      </c>
    </row>
    <row r="9" spans="1:16" s="23" customFormat="1" ht="15" customHeight="1" thickBot="1" x14ac:dyDescent="0.25">
      <c r="A9" s="333" t="s">
        <v>48</v>
      </c>
      <c r="B9" s="331"/>
      <c r="C9" s="286">
        <v>59.275595397357328</v>
      </c>
      <c r="D9" s="287"/>
      <c r="E9" s="286">
        <v>56.62</v>
      </c>
      <c r="F9" s="288"/>
      <c r="G9" s="156">
        <v>4.6902073425597601E-2</v>
      </c>
      <c r="H9" s="156"/>
      <c r="I9" s="333"/>
      <c r="J9" s="331">
        <v>50.567310337644798</v>
      </c>
      <c r="K9" s="286"/>
      <c r="L9" s="287">
        <v>51.306006479335807</v>
      </c>
      <c r="M9" s="286"/>
      <c r="N9" s="288">
        <f t="shared" si="0"/>
        <v>-1.4397849148296671E-2</v>
      </c>
      <c r="O9" s="156"/>
    </row>
    <row r="10" spans="1:16" s="23" customFormat="1" ht="15" customHeight="1" x14ac:dyDescent="0.2">
      <c r="A10" s="334" t="s">
        <v>49</v>
      </c>
      <c r="B10" s="331"/>
      <c r="C10" s="289">
        <v>57145.071106470088</v>
      </c>
      <c r="D10" s="290"/>
      <c r="E10" s="289">
        <v>51077.676947854328</v>
      </c>
      <c r="F10" s="290"/>
      <c r="G10" s="291">
        <v>0.1187875902189135</v>
      </c>
      <c r="H10" s="291"/>
      <c r="I10" s="334"/>
      <c r="J10" s="331">
        <v>182342.00332209052</v>
      </c>
      <c r="K10" s="289">
        <v>100</v>
      </c>
      <c r="L10" s="290">
        <v>183256.14972006774</v>
      </c>
      <c r="M10" s="289">
        <v>100</v>
      </c>
      <c r="N10" s="290">
        <f t="shared" si="0"/>
        <v>-4.9883531841830031E-3</v>
      </c>
      <c r="O10" s="291">
        <v>5.8999999999999997E-2</v>
      </c>
    </row>
    <row r="11" spans="1:16" s="23" customFormat="1" ht="15" customHeight="1" thickBot="1" x14ac:dyDescent="0.25">
      <c r="A11" s="335" t="s">
        <v>50</v>
      </c>
      <c r="B11" s="331"/>
      <c r="C11" s="292">
        <v>212.32649341070808</v>
      </c>
      <c r="D11" s="293"/>
      <c r="E11" s="292">
        <v>117.7742100829454</v>
      </c>
      <c r="F11" s="280"/>
      <c r="G11" s="156">
        <v>0.8028267246383729</v>
      </c>
      <c r="H11" s="280"/>
      <c r="I11" s="335"/>
      <c r="J11" s="331">
        <v>98404.379050426942</v>
      </c>
      <c r="K11" s="292">
        <v>62.7</v>
      </c>
      <c r="L11" s="293">
        <v>99748.780862690604</v>
      </c>
      <c r="M11" s="292">
        <v>63.2</v>
      </c>
      <c r="N11" s="280">
        <f t="shared" si="0"/>
        <v>-1.3477877129288496E-2</v>
      </c>
      <c r="O11" s="156"/>
    </row>
    <row r="12" spans="1:16" s="23" customFormat="1" ht="15" customHeight="1" thickBot="1" x14ac:dyDescent="0.25">
      <c r="A12" s="330" t="s">
        <v>100</v>
      </c>
      <c r="B12" s="331"/>
      <c r="C12" s="294">
        <v>57357.397599880795</v>
      </c>
      <c r="D12" s="295">
        <v>1</v>
      </c>
      <c r="E12" s="294">
        <v>51195.451157937263</v>
      </c>
      <c r="F12" s="295">
        <v>1</v>
      </c>
      <c r="G12" s="295">
        <v>0.12036120988433163</v>
      </c>
      <c r="H12" s="296">
        <v>0.21662939316191365</v>
      </c>
      <c r="I12" s="330"/>
      <c r="J12" s="331">
        <f>+J10-J11</f>
        <v>83937.624271663575</v>
      </c>
      <c r="K12" s="294">
        <v>37.299999999999997</v>
      </c>
      <c r="L12" s="295">
        <f>+L10-L11</f>
        <v>83507.368857377136</v>
      </c>
      <c r="M12" s="294">
        <v>36.799999999999997</v>
      </c>
      <c r="N12" s="295">
        <f t="shared" si="0"/>
        <v>5.1523047627242136E-3</v>
      </c>
      <c r="O12" s="295">
        <v>5.5E-2</v>
      </c>
    </row>
    <row r="13" spans="1:16" s="23" customFormat="1" ht="15" customHeight="1" thickBot="1" x14ac:dyDescent="0.25">
      <c r="A13" s="336" t="s">
        <v>51</v>
      </c>
      <c r="B13" s="331"/>
      <c r="C13" s="297">
        <v>31899.218235571047</v>
      </c>
      <c r="D13" s="295">
        <v>0.55614828375054004</v>
      </c>
      <c r="E13" s="297">
        <v>28593.294769275341</v>
      </c>
      <c r="F13" s="295">
        <v>0.55851240925810808</v>
      </c>
      <c r="G13" s="295">
        <v>0.11561883626814695</v>
      </c>
      <c r="H13" s="156"/>
      <c r="I13" s="336"/>
      <c r="J13" s="331">
        <v>57924.051800578942</v>
      </c>
      <c r="K13" s="297">
        <v>3.7</v>
      </c>
      <c r="L13" s="295">
        <v>58045.210914330135</v>
      </c>
      <c r="M13" s="297">
        <v>3.5</v>
      </c>
      <c r="N13" s="295">
        <f t="shared" si="0"/>
        <v>-2.0873231717603025E-3</v>
      </c>
      <c r="O13" s="295"/>
      <c r="P13" s="28"/>
    </row>
    <row r="14" spans="1:16" s="28" customFormat="1" ht="15" customHeight="1" thickBot="1" x14ac:dyDescent="0.25">
      <c r="A14" s="337" t="s">
        <v>2</v>
      </c>
      <c r="B14" s="338"/>
      <c r="C14" s="298">
        <v>25458.179364309752</v>
      </c>
      <c r="D14" s="295">
        <v>0.44385171624946007</v>
      </c>
      <c r="E14" s="298">
        <v>22602.15638866193</v>
      </c>
      <c r="F14" s="295">
        <v>0.44148759074189203</v>
      </c>
      <c r="G14" s="296">
        <v>0.12636064128290458</v>
      </c>
      <c r="H14" s="299">
        <v>0.21809421389093187</v>
      </c>
      <c r="I14" s="337"/>
      <c r="J14" s="338">
        <v>0</v>
      </c>
      <c r="K14" s="298">
        <v>24.299999999999997</v>
      </c>
      <c r="L14" s="295">
        <v>0</v>
      </c>
      <c r="M14" s="298">
        <v>23.899999999999995</v>
      </c>
      <c r="N14" s="295" t="s">
        <v>17</v>
      </c>
      <c r="O14" s="296"/>
    </row>
    <row r="15" spans="1:16" s="23" customFormat="1" ht="15" customHeight="1" x14ac:dyDescent="0.2">
      <c r="A15" s="334" t="s">
        <v>52</v>
      </c>
      <c r="B15" s="331"/>
      <c r="C15" s="289">
        <v>17824.884758868266</v>
      </c>
      <c r="D15" s="291">
        <v>0.31076871519194083</v>
      </c>
      <c r="E15" s="289">
        <v>15757.348739665331</v>
      </c>
      <c r="F15" s="291">
        <v>0.30778806287015864</v>
      </c>
      <c r="G15" s="291">
        <v>0.13121090694644666</v>
      </c>
      <c r="H15" s="291"/>
      <c r="I15" s="334"/>
      <c r="J15" s="331">
        <v>1880.902392347622</v>
      </c>
      <c r="K15" s="289">
        <v>0.4</v>
      </c>
      <c r="L15" s="291">
        <v>31356.589769881342</v>
      </c>
      <c r="M15" s="289">
        <v>0.2</v>
      </c>
      <c r="N15" s="291">
        <f t="shared" si="0"/>
        <v>-0.94001572217670593</v>
      </c>
      <c r="O15" s="291"/>
      <c r="P15" s="28"/>
    </row>
    <row r="16" spans="1:16" s="29" customFormat="1" ht="15" customHeight="1" x14ac:dyDescent="0.2">
      <c r="A16" s="339" t="s">
        <v>53</v>
      </c>
      <c r="B16" s="331"/>
      <c r="C16" s="300">
        <v>-30.1691298108273</v>
      </c>
      <c r="D16" s="285">
        <v>-5.2598498316266007E-4</v>
      </c>
      <c r="E16" s="300">
        <v>21.768610013009202</v>
      </c>
      <c r="F16" s="285">
        <v>4.2520594155627886E-4</v>
      </c>
      <c r="G16" s="285" t="s">
        <v>17</v>
      </c>
      <c r="H16" s="285"/>
      <c r="I16" s="339"/>
      <c r="J16" s="331">
        <f>+J12-J13-J14-J15</f>
        <v>24132.67007873701</v>
      </c>
      <c r="K16" s="300">
        <v>8.9</v>
      </c>
      <c r="L16" s="285">
        <f>+L12-L13-L14-L15</f>
        <v>-5894.4318268343413</v>
      </c>
      <c r="M16" s="300">
        <v>9.1999999999999993</v>
      </c>
      <c r="N16" s="285" t="s">
        <v>17</v>
      </c>
      <c r="O16" s="285">
        <v>8.9999999999999993E-3</v>
      </c>
    </row>
    <row r="17" spans="1:17" s="23" customFormat="1" ht="25.5" customHeight="1" thickBot="1" x14ac:dyDescent="0.25">
      <c r="A17" s="340" t="s">
        <v>101</v>
      </c>
      <c r="B17" s="331"/>
      <c r="C17" s="301">
        <v>-60.758384950087397</v>
      </c>
      <c r="D17" s="302">
        <v>-1.0592946593206954E-3</v>
      </c>
      <c r="E17" s="301">
        <v>-20.5547337595467</v>
      </c>
      <c r="F17" s="156">
        <v>-4.0149531442033062E-4</v>
      </c>
      <c r="G17" s="302">
        <v>1.9559314978656928</v>
      </c>
      <c r="H17" s="302"/>
      <c r="I17" s="340"/>
      <c r="J17" s="331">
        <v>7568.0864243234382</v>
      </c>
      <c r="K17" s="301"/>
      <c r="L17" s="302">
        <v>8777.6801597339199</v>
      </c>
      <c r="M17" s="301"/>
      <c r="N17" s="156">
        <f t="shared" si="0"/>
        <v>-0.13780335047513836</v>
      </c>
      <c r="O17" s="302"/>
    </row>
    <row r="18" spans="1:17" s="28" customFormat="1" ht="15" customHeight="1" thickBot="1" x14ac:dyDescent="0.25">
      <c r="A18" s="341" t="s">
        <v>163</v>
      </c>
      <c r="B18" s="342"/>
      <c r="C18" s="298">
        <v>7724.2221202024002</v>
      </c>
      <c r="D18" s="156">
        <v>0.13466828070000256</v>
      </c>
      <c r="E18" s="298">
        <v>6843.5937727431347</v>
      </c>
      <c r="F18" s="295">
        <v>0.13367581724459743</v>
      </c>
      <c r="G18" s="156">
        <v>0.12867922566746404</v>
      </c>
      <c r="H18" s="296">
        <v>0.20310597059709523</v>
      </c>
      <c r="I18" s="341"/>
      <c r="J18" s="342">
        <v>1003.8276884946116</v>
      </c>
      <c r="K18" s="298"/>
      <c r="L18" s="156">
        <v>791.06622359423102</v>
      </c>
      <c r="M18" s="298"/>
      <c r="N18" s="295">
        <f t="shared" si="0"/>
        <v>0.2689553144282828</v>
      </c>
      <c r="O18" s="156"/>
    </row>
    <row r="19" spans="1:17" s="28" customFormat="1" ht="15" customHeight="1" x14ac:dyDescent="0.2">
      <c r="A19" s="343" t="s">
        <v>54</v>
      </c>
      <c r="B19" s="344"/>
      <c r="C19" s="289">
        <v>123.90592331707711</v>
      </c>
      <c r="D19" s="303">
        <v>2.1602431160045277E-3</v>
      </c>
      <c r="E19" s="289">
        <v>179.50398699707483</v>
      </c>
      <c r="F19" s="303">
        <v>3.5062487572051567E-3</v>
      </c>
      <c r="G19" s="291">
        <v>-0.30973163666221937</v>
      </c>
      <c r="H19" s="282"/>
      <c r="I19" s="343"/>
      <c r="J19" s="344">
        <f>+J17-J18</f>
        <v>6564.2587358288265</v>
      </c>
      <c r="K19" s="289"/>
      <c r="L19" s="303">
        <f>+L17-L18</f>
        <v>7986.613936139689</v>
      </c>
      <c r="M19" s="289"/>
      <c r="N19" s="303">
        <f t="shared" si="0"/>
        <v>-0.17809239455968429</v>
      </c>
      <c r="O19" s="291"/>
    </row>
    <row r="20" spans="1:17" s="28" customFormat="1" ht="28.5" customHeight="1" thickBot="1" x14ac:dyDescent="0.25">
      <c r="A20" s="333" t="s">
        <v>164</v>
      </c>
      <c r="B20" s="331"/>
      <c r="C20" s="301">
        <v>134.02985155130889</v>
      </c>
      <c r="D20" s="156">
        <v>2.3367491755167682E-3</v>
      </c>
      <c r="E20" s="301">
        <v>-3.4235665952571002</v>
      </c>
      <c r="F20" s="156">
        <v>-6.6872476320121576E-5</v>
      </c>
      <c r="G20" s="156" t="s">
        <v>17</v>
      </c>
      <c r="H20" s="156"/>
      <c r="I20" s="333"/>
      <c r="J20" s="331">
        <v>277.03122339868099</v>
      </c>
      <c r="K20" s="301"/>
      <c r="L20" s="156">
        <v>-788.3493551507737</v>
      </c>
      <c r="M20" s="301"/>
      <c r="N20" s="156" t="s">
        <v>17</v>
      </c>
      <c r="O20" s="156"/>
    </row>
    <row r="21" spans="1:17" s="28" customFormat="1" ht="15" customHeight="1" x14ac:dyDescent="0.2">
      <c r="A21" s="345" t="s">
        <v>55</v>
      </c>
      <c r="B21" s="331"/>
      <c r="C21" s="289">
        <v>1912.8256940205567</v>
      </c>
      <c r="D21" s="290"/>
      <c r="E21" s="289">
        <v>1644.6319537538145</v>
      </c>
      <c r="F21" s="291"/>
      <c r="G21" s="291">
        <v>0.16307219354129621</v>
      </c>
      <c r="H21" s="290"/>
      <c r="I21" s="345"/>
      <c r="J21" s="331">
        <v>101.79428960262669</v>
      </c>
      <c r="K21" s="289"/>
      <c r="L21" s="290">
        <v>-1836.2040685595555</v>
      </c>
      <c r="M21" s="289"/>
      <c r="N21" s="291" t="s">
        <v>17</v>
      </c>
      <c r="O21" s="291"/>
    </row>
    <row r="22" spans="1:17" s="28" customFormat="1" ht="15" customHeight="1" thickBot="1" x14ac:dyDescent="0.25">
      <c r="A22" s="346" t="s">
        <v>56</v>
      </c>
      <c r="B22" s="347"/>
      <c r="C22" s="292">
        <v>1041.7727807045408</v>
      </c>
      <c r="D22" s="156"/>
      <c r="E22" s="292">
        <v>404.83118991904746</v>
      </c>
      <c r="F22" s="156"/>
      <c r="G22" s="156">
        <v>1.5733510822445771</v>
      </c>
      <c r="H22" s="156"/>
      <c r="I22" s="346"/>
      <c r="J22" s="347">
        <f>+J19+J20+J21</f>
        <v>6943.0842488301341</v>
      </c>
      <c r="K22" s="292"/>
      <c r="L22" s="156">
        <f>+L19+L20+L21</f>
        <v>5362.0605124293597</v>
      </c>
      <c r="M22" s="292"/>
      <c r="N22" s="156">
        <f t="shared" si="0"/>
        <v>0.29485376614753434</v>
      </c>
      <c r="O22" s="156"/>
    </row>
    <row r="23" spans="1:17" s="23" customFormat="1" ht="15" customHeight="1" x14ac:dyDescent="0.2">
      <c r="A23" s="345" t="s">
        <v>57</v>
      </c>
      <c r="B23" s="347"/>
      <c r="C23" s="289">
        <v>871.05291331601643</v>
      </c>
      <c r="D23" s="291"/>
      <c r="E23" s="289">
        <v>1239.8007638347667</v>
      </c>
      <c r="F23" s="291"/>
      <c r="G23" s="291">
        <v>-0.29742508738113249</v>
      </c>
      <c r="H23" s="291"/>
      <c r="I23" s="345"/>
      <c r="J23" s="347">
        <v>225.77146080974805</v>
      </c>
      <c r="K23" s="289"/>
      <c r="L23" s="291">
        <v>-60.379898174014571</v>
      </c>
      <c r="M23" s="289"/>
      <c r="N23" s="291" t="s">
        <v>17</v>
      </c>
      <c r="O23" s="291"/>
    </row>
    <row r="24" spans="1:17" s="23" customFormat="1" ht="15" customHeight="1" x14ac:dyDescent="0.2">
      <c r="A24" s="348" t="s">
        <v>58</v>
      </c>
      <c r="B24" s="331"/>
      <c r="C24" s="300">
        <v>640.35719059493749</v>
      </c>
      <c r="D24" s="285"/>
      <c r="E24" s="300">
        <v>164.56970651204941</v>
      </c>
      <c r="F24" s="285"/>
      <c r="G24" s="285">
        <v>2.8911000339424682</v>
      </c>
      <c r="H24" s="285"/>
      <c r="I24" s="348"/>
      <c r="J24" s="331">
        <f>+J16-J22-J23</f>
        <v>16963.814369097126</v>
      </c>
      <c r="K24" s="300"/>
      <c r="L24" s="285">
        <f>+L16-L22-L23</f>
        <v>-11196.112441089686</v>
      </c>
      <c r="M24" s="300"/>
      <c r="N24" s="285" t="s">
        <v>17</v>
      </c>
      <c r="O24" s="285"/>
    </row>
    <row r="25" spans="1:17" s="23" customFormat="1" ht="25.5" customHeight="1" x14ac:dyDescent="0.2">
      <c r="A25" s="348" t="s">
        <v>59</v>
      </c>
      <c r="B25" s="331"/>
      <c r="C25" s="300">
        <v>-59.643460217172098</v>
      </c>
      <c r="D25" s="284"/>
      <c r="E25" s="300">
        <v>-146.93173911639781</v>
      </c>
      <c r="F25" s="285"/>
      <c r="G25" s="285">
        <v>-0.59407367954773083</v>
      </c>
      <c r="H25" s="284"/>
      <c r="I25" s="348"/>
      <c r="J25" s="331">
        <v>5260.163089584119</v>
      </c>
      <c r="K25" s="300"/>
      <c r="L25" s="284">
        <v>4184.0111275214549</v>
      </c>
      <c r="M25" s="300"/>
      <c r="N25" s="285">
        <f t="shared" si="0"/>
        <v>0.25720580783927316</v>
      </c>
      <c r="O25" s="285"/>
    </row>
    <row r="26" spans="1:17" s="28" customFormat="1" ht="15" customHeight="1" thickBot="1" x14ac:dyDescent="0.25">
      <c r="A26" s="346" t="s">
        <v>60</v>
      </c>
      <c r="B26" s="347"/>
      <c r="C26" s="301">
        <v>-52.898825070377498</v>
      </c>
      <c r="D26" s="302"/>
      <c r="E26" s="301">
        <v>936.49325990159025</v>
      </c>
      <c r="F26" s="156"/>
      <c r="G26" s="156" t="s">
        <v>17</v>
      </c>
      <c r="H26" s="156"/>
      <c r="I26" s="346"/>
      <c r="J26" s="347">
        <f>+J24-J25</f>
        <v>11703.651279513007</v>
      </c>
      <c r="K26" s="301"/>
      <c r="L26" s="302">
        <f>+L24-L25</f>
        <v>-15380.123568611141</v>
      </c>
      <c r="M26" s="301"/>
      <c r="N26" s="156" t="s">
        <v>17</v>
      </c>
      <c r="O26" s="156"/>
    </row>
    <row r="27" spans="1:17" s="23" customFormat="1" ht="15" customHeight="1" thickBot="1" x14ac:dyDescent="0.25">
      <c r="A27" s="340" t="s">
        <v>61</v>
      </c>
      <c r="B27" s="344"/>
      <c r="C27" s="304">
        <v>1398.8678186234044</v>
      </c>
      <c r="D27" s="305"/>
      <c r="E27" s="304">
        <v>2193.931991132009</v>
      </c>
      <c r="F27" s="306"/>
      <c r="G27" s="295">
        <v>-0.36239235114046231</v>
      </c>
      <c r="H27" s="295"/>
      <c r="I27" s="340"/>
      <c r="J27" s="344">
        <v>3365.9911317257256</v>
      </c>
      <c r="K27" s="304"/>
      <c r="L27" s="305">
        <v>3725.888573324637</v>
      </c>
      <c r="M27" s="304"/>
      <c r="N27" s="306">
        <f t="shared" si="0"/>
        <v>-9.6593721072493643E-2</v>
      </c>
      <c r="O27" s="295"/>
    </row>
    <row r="28" spans="1:17" s="23" customFormat="1" ht="15" customHeight="1" x14ac:dyDescent="0.2">
      <c r="A28" s="349" t="s">
        <v>62</v>
      </c>
      <c r="B28" s="331"/>
      <c r="C28" s="289">
        <v>6067.4185267106077</v>
      </c>
      <c r="D28" s="291"/>
      <c r="E28" s="289">
        <v>4473.5813612093079</v>
      </c>
      <c r="F28" s="291"/>
      <c r="G28" s="291">
        <v>0.35627767482258332</v>
      </c>
      <c r="H28" s="291"/>
      <c r="I28" s="349"/>
      <c r="J28" s="331">
        <f>+J26+J27</f>
        <v>15069.642411238732</v>
      </c>
      <c r="K28" s="289"/>
      <c r="L28" s="291">
        <f>+L26+L27</f>
        <v>-11654.234995286504</v>
      </c>
      <c r="M28" s="289"/>
      <c r="N28" s="291" t="s">
        <v>17</v>
      </c>
      <c r="O28" s="291"/>
    </row>
    <row r="29" spans="1:17" s="23" customFormat="1" ht="15" customHeight="1" x14ac:dyDescent="0.2">
      <c r="A29" s="350" t="s">
        <v>63</v>
      </c>
      <c r="B29" s="331"/>
      <c r="C29" s="300">
        <v>1989.2463778780539</v>
      </c>
      <c r="D29" s="284"/>
      <c r="E29" s="300">
        <v>1320.9436177869504</v>
      </c>
      <c r="F29" s="285"/>
      <c r="G29" s="285">
        <v>0.50592830086930429</v>
      </c>
      <c r="H29" s="284"/>
      <c r="I29" s="350"/>
      <c r="J29" s="331">
        <v>13910.170261238738</v>
      </c>
      <c r="K29" s="300"/>
      <c r="L29" s="284">
        <v>-12802.098263941611</v>
      </c>
      <c r="M29" s="300"/>
      <c r="N29" s="285" t="s">
        <v>17</v>
      </c>
      <c r="O29" s="285"/>
    </row>
    <row r="30" spans="1:17" s="23" customFormat="1" ht="15" customHeight="1" thickBot="1" x14ac:dyDescent="0.25">
      <c r="A30" s="340" t="s">
        <v>64</v>
      </c>
      <c r="B30" s="342"/>
      <c r="C30" s="292">
        <v>0</v>
      </c>
      <c r="D30" s="156"/>
      <c r="E30" s="292">
        <v>0</v>
      </c>
      <c r="F30" s="156"/>
      <c r="G30" s="156" t="s">
        <v>17</v>
      </c>
      <c r="H30" s="156"/>
      <c r="I30" s="340"/>
      <c r="J30" s="342">
        <v>1159.4721499999998</v>
      </c>
      <c r="K30" s="292"/>
      <c r="L30" s="156">
        <v>1147.8632686550927</v>
      </c>
      <c r="M30" s="292"/>
      <c r="N30" s="156">
        <f t="shared" si="0"/>
        <v>1.0113470534263813E-2</v>
      </c>
      <c r="O30" s="156"/>
      <c r="P30" s="155"/>
      <c r="Q30" s="155"/>
    </row>
    <row r="31" spans="1:17" s="23" customFormat="1" ht="15" customHeight="1" thickBot="1" x14ac:dyDescent="0.25">
      <c r="A31" s="351" t="s">
        <v>65</v>
      </c>
      <c r="B31" s="333"/>
      <c r="C31" s="292">
        <v>4078.1721488325552</v>
      </c>
      <c r="D31" s="307"/>
      <c r="E31" s="292">
        <v>3152.6377434223573</v>
      </c>
      <c r="F31" s="308"/>
      <c r="G31" s="308">
        <v>0.29357461298597554</v>
      </c>
      <c r="H31" s="309"/>
      <c r="I31" s="351"/>
      <c r="J31" s="333"/>
      <c r="K31" s="292"/>
      <c r="L31" s="307"/>
      <c r="M31" s="292"/>
      <c r="N31" s="308"/>
      <c r="O31" s="308"/>
    </row>
    <row r="32" spans="1:17" s="23" customFormat="1" ht="15" customHeight="1" thickBot="1" x14ac:dyDescent="0.25">
      <c r="A32" s="352" t="s">
        <v>66</v>
      </c>
      <c r="B32" s="342"/>
      <c r="C32" s="294">
        <v>3916.0142928858763</v>
      </c>
      <c r="D32" s="296">
        <v>6.8273918565894195E-2</v>
      </c>
      <c r="E32" s="294">
        <v>2893.823910306292</v>
      </c>
      <c r="F32" s="295">
        <v>5.6525020189369654E-2</v>
      </c>
      <c r="G32" s="295">
        <v>0.35323171494266647</v>
      </c>
      <c r="H32" s="295"/>
      <c r="I32" s="352"/>
      <c r="J32" s="342"/>
      <c r="K32" s="294"/>
      <c r="L32" s="296"/>
      <c r="M32" s="294"/>
      <c r="N32" s="295"/>
      <c r="O32" s="295"/>
    </row>
    <row r="33" spans="1:19" s="23" customFormat="1" ht="15" customHeight="1" thickBot="1" x14ac:dyDescent="0.3">
      <c r="A33" s="353" t="s">
        <v>25</v>
      </c>
      <c r="B33" s="61"/>
      <c r="C33" s="310">
        <v>162.15785594667892</v>
      </c>
      <c r="D33" s="311">
        <v>2.8271480703827459E-3</v>
      </c>
      <c r="E33" s="310">
        <v>258.81383311606521</v>
      </c>
      <c r="F33" s="308">
        <v>5.0554068235013324E-3</v>
      </c>
      <c r="G33" s="308">
        <v>-0.37345753897953693</v>
      </c>
      <c r="H33" s="309"/>
      <c r="I33" s="353"/>
      <c r="J33" s="61"/>
      <c r="K33" s="310"/>
      <c r="L33" s="311"/>
      <c r="M33" s="310"/>
      <c r="N33" s="308"/>
      <c r="O33" s="308"/>
    </row>
    <row r="34" spans="1:19" s="23" customFormat="1" ht="12.95" customHeight="1" x14ac:dyDescent="0.25">
      <c r="A34" s="354"/>
      <c r="B34" s="355"/>
      <c r="C34" s="356"/>
      <c r="D34" s="357"/>
      <c r="E34" s="356"/>
      <c r="F34" s="358"/>
      <c r="G34" s="359"/>
      <c r="H34" s="359"/>
      <c r="I34" s="354"/>
      <c r="J34" s="355"/>
      <c r="K34" s="356"/>
      <c r="L34" s="357"/>
      <c r="M34" s="356"/>
      <c r="N34" s="358"/>
      <c r="O34" s="359"/>
      <c r="S34" s="29"/>
    </row>
    <row r="35" spans="1:19" s="23" customFormat="1" ht="30.95" customHeight="1" x14ac:dyDescent="0.25">
      <c r="A35" s="360" t="s">
        <v>180</v>
      </c>
      <c r="C35" s="328">
        <v>2023</v>
      </c>
      <c r="D35" s="361" t="s">
        <v>128</v>
      </c>
      <c r="E35" s="328">
        <v>2022</v>
      </c>
      <c r="F35" s="361" t="s">
        <v>128</v>
      </c>
      <c r="G35" s="329" t="s">
        <v>113</v>
      </c>
      <c r="H35" s="329" t="s">
        <v>162</v>
      </c>
      <c r="I35" s="360"/>
      <c r="J35" s="23" t="s">
        <v>42</v>
      </c>
      <c r="K35" s="328" t="str">
        <f>F35</f>
        <v>% de Ing.</v>
      </c>
      <c r="L35" s="361" t="s">
        <v>43</v>
      </c>
      <c r="M35" s="328" t="str">
        <f>F35</f>
        <v>% de Ing.</v>
      </c>
      <c r="N35" s="361" t="s">
        <v>40</v>
      </c>
      <c r="O35" s="329" t="s">
        <v>41</v>
      </c>
      <c r="S35" s="29"/>
    </row>
    <row r="36" spans="1:19" s="23" customFormat="1" ht="15" customHeight="1" thickBot="1" x14ac:dyDescent="0.25">
      <c r="A36" s="362" t="s">
        <v>165</v>
      </c>
      <c r="B36" s="363"/>
      <c r="C36" s="312">
        <v>7724.2221202024002</v>
      </c>
      <c r="D36" s="302">
        <v>0.13466828070000256</v>
      </c>
      <c r="E36" s="312">
        <v>6843.5937727431347</v>
      </c>
      <c r="F36" s="302">
        <v>0.13367581724459743</v>
      </c>
      <c r="G36" s="302">
        <v>0.12867922566746404</v>
      </c>
      <c r="H36" s="292"/>
      <c r="I36" s="362"/>
      <c r="J36" s="363">
        <f>+J16</f>
        <v>24132.67007873701</v>
      </c>
      <c r="K36" s="312">
        <f>+J36/J$10</f>
        <v>0.13234838731100726</v>
      </c>
      <c r="L36" s="302">
        <f>+L16</f>
        <v>-5894.4318268343413</v>
      </c>
      <c r="M36" s="312">
        <f>+L36/L$10</f>
        <v>-3.2164987837179596E-2</v>
      </c>
      <c r="N36" s="302" t="s">
        <v>17</v>
      </c>
      <c r="O36" s="302">
        <v>8.9999999999999993E-3</v>
      </c>
    </row>
    <row r="37" spans="1:19" s="23" customFormat="1" ht="15" customHeight="1" x14ac:dyDescent="0.2">
      <c r="A37" s="364" t="s">
        <v>67</v>
      </c>
      <c r="B37" s="28"/>
      <c r="C37" s="313">
        <v>2326.375593807837</v>
      </c>
      <c r="D37" s="314"/>
      <c r="E37" s="313">
        <v>2349.2100509789443</v>
      </c>
      <c r="F37" s="315"/>
      <c r="G37" s="316">
        <v>-9.720057668573312E-3</v>
      </c>
      <c r="H37" s="317"/>
      <c r="I37" s="364"/>
      <c r="J37" s="28">
        <v>8404.2946576632003</v>
      </c>
      <c r="K37" s="313">
        <f t="shared" ref="K37:M39" si="1">+J37/J$10</f>
        <v>4.609083208775424E-2</v>
      </c>
      <c r="L37" s="314">
        <v>8402.5518235553063</v>
      </c>
      <c r="M37" s="313">
        <f t="shared" si="1"/>
        <v>4.5851404367005383E-2</v>
      </c>
      <c r="N37" s="315">
        <f>+J37/L37-1</f>
        <v>2.074172399637586E-4</v>
      </c>
      <c r="O37" s="316"/>
    </row>
    <row r="38" spans="1:19" s="23" customFormat="1" ht="15" customHeight="1" thickBot="1" x14ac:dyDescent="0.25">
      <c r="A38" s="30" t="s">
        <v>68</v>
      </c>
      <c r="B38" s="355"/>
      <c r="C38" s="318">
        <v>471.12029195767138</v>
      </c>
      <c r="D38" s="302"/>
      <c r="E38" s="318">
        <v>634.5888257570283</v>
      </c>
      <c r="F38" s="319"/>
      <c r="G38" s="302">
        <v>-0.25759756107326393</v>
      </c>
      <c r="H38" s="292"/>
      <c r="I38" s="30"/>
      <c r="J38" s="355">
        <v>2378.9111120516368</v>
      </c>
      <c r="K38" s="318">
        <f t="shared" si="1"/>
        <v>1.3046424129987797E-2</v>
      </c>
      <c r="L38" s="302">
        <v>2893.25303455118</v>
      </c>
      <c r="M38" s="318">
        <f t="shared" si="1"/>
        <v>1.5788026971922952E-2</v>
      </c>
      <c r="N38" s="319">
        <f>+J38/L38-1</f>
        <v>-0.17777287930135399</v>
      </c>
      <c r="O38" s="302"/>
    </row>
    <row r="39" spans="1:19" s="28" customFormat="1" ht="15" customHeight="1" thickBot="1" x14ac:dyDescent="0.25">
      <c r="A39" s="365" t="s">
        <v>181</v>
      </c>
      <c r="B39" s="355"/>
      <c r="C39" s="310">
        <v>10521.718005967907</v>
      </c>
      <c r="D39" s="302">
        <v>0.18344134228973064</v>
      </c>
      <c r="E39" s="310">
        <v>9827.3926494791085</v>
      </c>
      <c r="F39" s="302">
        <v>0.19195831713957823</v>
      </c>
      <c r="G39" s="302">
        <v>7.0652041823687561E-2</v>
      </c>
      <c r="H39" s="320">
        <v>0.15172126442485601</v>
      </c>
      <c r="I39" s="365"/>
      <c r="J39" s="355">
        <f>+J36+J37+J38</f>
        <v>34915.875848451848</v>
      </c>
      <c r="K39" s="310">
        <f t="shared" si="1"/>
        <v>0.19148564352874931</v>
      </c>
      <c r="L39" s="302">
        <f>+L36+L37+L38</f>
        <v>5401.3730312721455</v>
      </c>
      <c r="M39" s="310">
        <f t="shared" si="1"/>
        <v>2.9474443501748743E-2</v>
      </c>
      <c r="N39" s="302">
        <f>+J39/L39-1</f>
        <v>5.4642592996818751</v>
      </c>
      <c r="O39" s="302">
        <v>3.7999999999999999E-2</v>
      </c>
    </row>
    <row r="40" spans="1:19" s="23" customFormat="1" ht="15" customHeight="1" thickBot="1" x14ac:dyDescent="0.3">
      <c r="A40" s="368" t="s">
        <v>44</v>
      </c>
      <c r="B40" s="367"/>
      <c r="C40" s="369">
        <v>2506.4543910598554</v>
      </c>
      <c r="D40" s="370"/>
      <c r="E40" s="369">
        <v>3102</v>
      </c>
      <c r="F40" s="371"/>
      <c r="G40" s="323">
        <v>-0.19198762377180678</v>
      </c>
      <c r="H40" s="372"/>
      <c r="I40" s="366"/>
      <c r="J40" s="367">
        <v>11069.454</v>
      </c>
      <c r="K40" s="313"/>
      <c r="L40" s="321">
        <v>12916.8767624625</v>
      </c>
      <c r="M40" s="313"/>
      <c r="N40" s="322">
        <f>+J40/L40-1</f>
        <v>-0.14302395203082385</v>
      </c>
      <c r="O40" s="323"/>
    </row>
    <row r="41" spans="1:19" s="23" customFormat="1" ht="8.25" customHeight="1" x14ac:dyDescent="0.25">
      <c r="A41" s="31"/>
      <c r="B41" s="31"/>
      <c r="C41" s="28"/>
      <c r="D41" s="31"/>
      <c r="E41" s="31"/>
      <c r="F41" s="28"/>
      <c r="G41" s="28"/>
      <c r="H41" s="31"/>
      <c r="I41" s="26"/>
      <c r="J41" s="32"/>
      <c r="K41" s="32"/>
      <c r="L41" s="32"/>
      <c r="M41" s="32"/>
      <c r="N41" s="32"/>
      <c r="O41" s="32"/>
    </row>
    <row r="42" spans="1:19" s="23" customFormat="1" ht="11.25" x14ac:dyDescent="0.25">
      <c r="A42" s="33"/>
      <c r="B42" s="27"/>
      <c r="C42" s="34"/>
      <c r="D42" s="35"/>
      <c r="E42" s="34"/>
      <c r="F42" s="35"/>
      <c r="G42" s="36"/>
      <c r="H42" s="37"/>
      <c r="I42" s="38"/>
    </row>
    <row r="43" spans="1:19" s="39" customFormat="1" ht="18" customHeight="1" x14ac:dyDescent="0.2">
      <c r="A43" s="561"/>
      <c r="B43" s="561"/>
      <c r="C43" s="561"/>
      <c r="D43" s="561"/>
      <c r="E43" s="561"/>
      <c r="F43" s="561"/>
      <c r="G43" s="561"/>
      <c r="H43" s="561"/>
      <c r="I43" s="561"/>
      <c r="J43" s="561"/>
      <c r="K43" s="561"/>
      <c r="L43" s="561"/>
      <c r="M43" s="561"/>
      <c r="N43" s="561"/>
      <c r="O43" s="561"/>
    </row>
    <row r="44" spans="1:19" s="23" customFormat="1" ht="11.1" customHeight="1" x14ac:dyDescent="0.25">
      <c r="A44" s="40"/>
    </row>
    <row r="45" spans="1:19" s="23" customFormat="1" ht="11.1" customHeight="1" x14ac:dyDescent="0.25">
      <c r="A45" s="561"/>
      <c r="B45" s="561"/>
      <c r="C45" s="561"/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</row>
    <row r="46" spans="1:19" s="23" customFormat="1" ht="11.1" customHeight="1" x14ac:dyDescent="0.25">
      <c r="A46" s="562"/>
      <c r="B46" s="562"/>
      <c r="C46" s="562"/>
      <c r="D46" s="562"/>
      <c r="E46" s="562"/>
      <c r="F46" s="562"/>
      <c r="G46" s="562"/>
      <c r="H46" s="562"/>
      <c r="I46" s="41"/>
      <c r="J46" s="42"/>
      <c r="K46" s="42"/>
      <c r="L46" s="42"/>
      <c r="M46" s="42"/>
      <c r="N46" s="42"/>
      <c r="O46" s="42"/>
    </row>
    <row r="47" spans="1:19" s="23" customFormat="1" ht="11.1" customHeight="1" x14ac:dyDescent="0.25">
      <c r="A47" s="562"/>
      <c r="B47" s="562"/>
      <c r="C47" s="562"/>
      <c r="D47" s="562"/>
      <c r="E47" s="562"/>
      <c r="F47" s="562"/>
      <c r="G47" s="562"/>
      <c r="H47" s="562"/>
      <c r="I47" s="26"/>
    </row>
    <row r="48" spans="1:19" s="23" customFormat="1" ht="11.1" customHeight="1" x14ac:dyDescent="0.25">
      <c r="A48" s="563"/>
      <c r="B48" s="563"/>
      <c r="C48" s="563"/>
      <c r="D48" s="563"/>
      <c r="E48" s="563"/>
      <c r="F48" s="563"/>
      <c r="G48" s="563"/>
      <c r="H48" s="563"/>
      <c r="I48" s="26"/>
    </row>
    <row r="49" spans="1:15" s="23" customFormat="1" ht="11.1" customHeight="1" x14ac:dyDescent="0.25">
      <c r="A49" s="559"/>
      <c r="B49" s="559"/>
      <c r="C49" s="559"/>
      <c r="D49" s="559"/>
      <c r="E49" s="559"/>
      <c r="F49" s="559"/>
      <c r="G49" s="559"/>
      <c r="H49" s="559"/>
      <c r="I49" s="26"/>
      <c r="J49" s="29"/>
      <c r="L49" s="29"/>
      <c r="N49" s="29"/>
      <c r="O49" s="43"/>
    </row>
    <row r="50" spans="1:15" s="23" customFormat="1" ht="11.1" customHeight="1" x14ac:dyDescent="0.25">
      <c r="A50" s="559"/>
      <c r="B50" s="559"/>
      <c r="C50" s="559"/>
      <c r="D50" s="559"/>
      <c r="E50" s="559"/>
      <c r="F50" s="559"/>
      <c r="G50" s="559"/>
      <c r="H50" s="559"/>
      <c r="I50" s="44"/>
      <c r="J50" s="45"/>
      <c r="K50" s="46"/>
      <c r="L50" s="45"/>
      <c r="N50" s="46"/>
      <c r="O50" s="43"/>
    </row>
    <row r="51" spans="1:15" s="23" customFormat="1" ht="11.1" customHeight="1" x14ac:dyDescent="0.25">
      <c r="A51" s="559"/>
      <c r="B51" s="559"/>
      <c r="C51" s="559"/>
      <c r="D51" s="559"/>
      <c r="E51" s="559"/>
      <c r="F51" s="559"/>
      <c r="G51" s="559"/>
      <c r="H51" s="559"/>
      <c r="I51" s="44"/>
      <c r="J51" s="45"/>
      <c r="K51" s="46"/>
      <c r="L51" s="45"/>
      <c r="N51" s="46"/>
      <c r="O51" s="43"/>
    </row>
    <row r="52" spans="1:15" s="48" customFormat="1" ht="15.75" customHeight="1" x14ac:dyDescent="0.25">
      <c r="A52" s="559"/>
      <c r="B52" s="559"/>
      <c r="C52" s="559"/>
      <c r="D52" s="559"/>
      <c r="E52" s="559"/>
      <c r="F52" s="559"/>
      <c r="G52" s="559"/>
      <c r="H52" s="559"/>
      <c r="I52" s="44"/>
      <c r="J52" s="45"/>
      <c r="K52" s="46"/>
      <c r="L52" s="45"/>
      <c r="M52" s="46"/>
      <c r="N52" s="46"/>
      <c r="O52" s="47"/>
    </row>
    <row r="53" spans="1:15" s="48" customFormat="1" ht="15.75" customHeight="1" x14ac:dyDescent="0.25">
      <c r="A53" s="560"/>
      <c r="B53" s="560"/>
      <c r="C53" s="560"/>
      <c r="D53" s="560"/>
      <c r="E53" s="560"/>
      <c r="F53" s="560"/>
      <c r="G53" s="560"/>
      <c r="H53" s="560"/>
      <c r="I53" s="44"/>
      <c r="J53" s="45"/>
      <c r="K53" s="46"/>
      <c r="L53" s="45"/>
      <c r="M53" s="46"/>
      <c r="N53" s="46"/>
      <c r="O53" s="47"/>
    </row>
    <row r="54" spans="1:15" s="48" customFormat="1" ht="15.75" customHeight="1" x14ac:dyDescent="0.25">
      <c r="B54" s="49"/>
      <c r="C54" s="50"/>
      <c r="D54" s="50"/>
      <c r="E54" s="50"/>
      <c r="F54" s="50"/>
      <c r="G54" s="50"/>
      <c r="H54" s="50"/>
      <c r="I54" s="51"/>
      <c r="J54" s="52"/>
      <c r="K54" s="49"/>
      <c r="L54" s="52"/>
      <c r="M54" s="49"/>
      <c r="N54" s="49"/>
      <c r="O54" s="53"/>
    </row>
    <row r="55" spans="1:15" s="48" customFormat="1" ht="15.75" customHeight="1" x14ac:dyDescent="0.25">
      <c r="A55" s="54"/>
      <c r="B55" s="49"/>
      <c r="C55" s="50"/>
      <c r="D55" s="50"/>
      <c r="E55" s="50"/>
      <c r="F55" s="50"/>
      <c r="G55" s="50"/>
      <c r="H55" s="50"/>
      <c r="I55" s="51"/>
      <c r="J55" s="52"/>
      <c r="K55" s="49"/>
      <c r="L55" s="52"/>
      <c r="M55" s="49"/>
      <c r="N55" s="49"/>
      <c r="O55" s="53"/>
    </row>
    <row r="56" spans="1:15" ht="18" x14ac:dyDescent="0.25">
      <c r="A56" s="54"/>
      <c r="B56" s="49"/>
      <c r="C56" s="50"/>
      <c r="D56" s="50"/>
      <c r="E56" s="50"/>
      <c r="F56" s="50"/>
      <c r="G56" s="50"/>
      <c r="H56" s="50"/>
      <c r="I56" s="51"/>
      <c r="J56" s="52"/>
      <c r="K56" s="49"/>
      <c r="L56" s="52"/>
      <c r="M56" s="49"/>
      <c r="N56" s="49"/>
      <c r="O56" s="53"/>
    </row>
    <row r="57" spans="1:15" ht="16.5" x14ac:dyDescent="0.25">
      <c r="A57" s="56"/>
      <c r="B57" s="49"/>
      <c r="C57" s="50"/>
      <c r="D57" s="50"/>
      <c r="E57" s="50"/>
      <c r="F57" s="50"/>
      <c r="G57" s="50"/>
      <c r="H57" s="50"/>
      <c r="I57" s="51"/>
      <c r="J57" s="52"/>
      <c r="K57" s="49"/>
      <c r="L57" s="52"/>
      <c r="M57" s="49"/>
      <c r="N57" s="49"/>
      <c r="O57" s="53"/>
    </row>
  </sheetData>
  <mergeCells count="18">
    <mergeCell ref="A43:O43"/>
    <mergeCell ref="C5:H5"/>
    <mergeCell ref="A1:H1"/>
    <mergeCell ref="I1:O1"/>
    <mergeCell ref="A2:H2"/>
    <mergeCell ref="I2:O2"/>
    <mergeCell ref="A3:H3"/>
    <mergeCell ref="I3:O3"/>
    <mergeCell ref="K5:O5"/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showGridLines="0" workbookViewId="0">
      <selection sqref="A1:H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2" customWidth="1"/>
    <col min="8" max="8" width="17.5703125" customWidth="1"/>
    <col min="9" max="15" width="0" hidden="1" customWidth="1"/>
  </cols>
  <sheetData>
    <row r="1" spans="1:15" x14ac:dyDescent="0.25">
      <c r="A1" s="565" t="s">
        <v>70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</row>
    <row r="2" spans="1:15" x14ac:dyDescent="0.25">
      <c r="A2" s="565" t="s">
        <v>71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</row>
    <row r="3" spans="1:15" x14ac:dyDescent="0.25">
      <c r="A3" s="567" t="s">
        <v>46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</row>
    <row r="4" spans="1:15" x14ac:dyDescent="0.25">
      <c r="A4" s="62"/>
      <c r="B4" s="63"/>
      <c r="C4" s="63"/>
      <c r="D4" s="63"/>
      <c r="E4" s="63"/>
      <c r="F4" s="63"/>
      <c r="G4" s="63"/>
      <c r="H4" s="63"/>
      <c r="I4" s="62"/>
      <c r="J4" s="63"/>
      <c r="K4" s="63"/>
      <c r="L4" s="63"/>
      <c r="M4" s="63"/>
      <c r="N4" s="63"/>
      <c r="O4" s="63"/>
    </row>
    <row r="5" spans="1:15" ht="15" customHeight="1" x14ac:dyDescent="0.3">
      <c r="A5" s="62"/>
      <c r="B5" s="63"/>
      <c r="C5" s="564" t="s">
        <v>72</v>
      </c>
      <c r="D5" s="564"/>
      <c r="E5" s="564"/>
      <c r="F5" s="564"/>
      <c r="G5" s="564"/>
      <c r="H5" s="564"/>
      <c r="I5" s="62"/>
      <c r="J5" s="63" t="s">
        <v>39</v>
      </c>
      <c r="K5" s="564"/>
      <c r="L5" s="564"/>
      <c r="M5" s="564"/>
      <c r="N5" s="564"/>
      <c r="O5" s="564"/>
    </row>
    <row r="6" spans="1:15" ht="20.100000000000001" customHeight="1" x14ac:dyDescent="0.25">
      <c r="A6" s="386"/>
      <c r="B6" s="387"/>
      <c r="C6" s="388">
        <v>2021</v>
      </c>
      <c r="D6" s="389" t="s">
        <v>128</v>
      </c>
      <c r="E6" s="388">
        <v>2020</v>
      </c>
      <c r="F6" s="389" t="s">
        <v>128</v>
      </c>
      <c r="G6" s="388" t="s">
        <v>113</v>
      </c>
      <c r="H6" s="388" t="s">
        <v>188</v>
      </c>
      <c r="I6" s="386"/>
      <c r="J6" s="387">
        <f>+C6</f>
        <v>2021</v>
      </c>
      <c r="K6" s="388" t="str">
        <f>+D6</f>
        <v>% de Ing.</v>
      </c>
      <c r="L6" s="389">
        <f>+E6</f>
        <v>2020</v>
      </c>
      <c r="M6" s="388" t="str">
        <f>+F6</f>
        <v>% de Ing.</v>
      </c>
      <c r="N6" s="389" t="str">
        <f>+G6</f>
        <v>Δ% Reportado</v>
      </c>
      <c r="O6" s="388" t="s">
        <v>69</v>
      </c>
    </row>
    <row r="7" spans="1:15" x14ac:dyDescent="0.25">
      <c r="A7" s="390" t="s">
        <v>102</v>
      </c>
      <c r="B7" s="331"/>
      <c r="C7" s="281">
        <v>2826.8170247304138</v>
      </c>
      <c r="D7" s="281"/>
      <c r="E7" s="281">
        <v>2648.3205576792852</v>
      </c>
      <c r="F7" s="281"/>
      <c r="G7" s="282">
        <v>6.739987216938137E-2</v>
      </c>
      <c r="H7" s="282">
        <v>6.7391124064248853E-2</v>
      </c>
      <c r="I7" s="390"/>
      <c r="J7" s="331">
        <v>2688.4085655207086</v>
      </c>
      <c r="K7" s="281"/>
      <c r="L7" s="281">
        <v>11231.66347554172</v>
      </c>
      <c r="M7" s="281"/>
      <c r="N7" s="281">
        <v>-0.76064021403641258</v>
      </c>
      <c r="O7" s="282">
        <v>-1.321981654696569E-2</v>
      </c>
    </row>
    <row r="8" spans="1:15" x14ac:dyDescent="0.25">
      <c r="A8" s="391" t="s">
        <v>103</v>
      </c>
      <c r="B8" s="331"/>
      <c r="C8" s="284">
        <v>537.38389503949975</v>
      </c>
      <c r="D8" s="284"/>
      <c r="E8" s="284">
        <v>494.03457515831724</v>
      </c>
      <c r="F8" s="284"/>
      <c r="G8" s="285">
        <v>8.7745518352214225E-2</v>
      </c>
      <c r="H8" s="285">
        <v>8.7697731137024615E-2</v>
      </c>
      <c r="I8" s="391"/>
      <c r="J8" s="331">
        <v>477.97500662123696</v>
      </c>
      <c r="K8" s="284"/>
      <c r="L8" s="284">
        <v>2017.9203098821649</v>
      </c>
      <c r="M8" s="284"/>
      <c r="N8" s="284">
        <v>-0.76313484517674146</v>
      </c>
      <c r="O8" s="285">
        <v>-3.7970517675166571E-3</v>
      </c>
    </row>
    <row r="9" spans="1:15" ht="15.75" thickBot="1" x14ac:dyDescent="0.3">
      <c r="A9" s="392" t="s">
        <v>48</v>
      </c>
      <c r="B9" s="331"/>
      <c r="C9" s="373">
        <v>62.547940759417202</v>
      </c>
      <c r="D9" s="373"/>
      <c r="E9" s="373">
        <v>58.552412373410434</v>
      </c>
      <c r="F9" s="374"/>
      <c r="G9" s="302">
        <v>6.8238493070546857E-2</v>
      </c>
      <c r="H9" s="374"/>
      <c r="I9" s="392"/>
      <c r="J9" s="331">
        <v>51.860470936139102</v>
      </c>
      <c r="K9" s="373"/>
      <c r="L9" s="373">
        <v>45.871730724771567</v>
      </c>
      <c r="M9" s="373"/>
      <c r="N9" s="374"/>
      <c r="O9" s="302"/>
    </row>
    <row r="10" spans="1:15" x14ac:dyDescent="0.25">
      <c r="A10" s="393" t="s">
        <v>49</v>
      </c>
      <c r="B10" s="331"/>
      <c r="C10" s="289">
        <v>33612.256031995501</v>
      </c>
      <c r="D10" s="290"/>
      <c r="E10" s="304">
        <v>28926.916171392422</v>
      </c>
      <c r="F10" s="375"/>
      <c r="G10" s="290"/>
      <c r="H10" s="375"/>
      <c r="I10" s="393"/>
      <c r="J10" s="331">
        <v>24788.008939081556</v>
      </c>
      <c r="K10" s="289"/>
      <c r="L10" s="290">
        <v>92565.49707896226</v>
      </c>
      <c r="M10" s="304"/>
      <c r="N10" s="375"/>
      <c r="O10" s="290"/>
    </row>
    <row r="11" spans="1:15" ht="15.75" thickBot="1" x14ac:dyDescent="0.3">
      <c r="A11" s="392" t="s">
        <v>157</v>
      </c>
      <c r="B11" s="331"/>
      <c r="C11" s="301">
        <v>5.2067740476289996</v>
      </c>
      <c r="D11" s="374"/>
      <c r="E11" s="376">
        <v>8.0011150586485993</v>
      </c>
      <c r="F11" s="288"/>
      <c r="G11" s="374"/>
      <c r="H11" s="288"/>
      <c r="I11" s="392"/>
      <c r="J11" s="331">
        <v>34.710122381915305</v>
      </c>
      <c r="K11" s="301"/>
      <c r="L11" s="374">
        <v>77.203417816600066</v>
      </c>
      <c r="M11" s="376"/>
      <c r="N11" s="288"/>
      <c r="O11" s="374"/>
    </row>
    <row r="12" spans="1:15" ht="15.75" thickBot="1" x14ac:dyDescent="0.3">
      <c r="A12" s="394" t="s">
        <v>104</v>
      </c>
      <c r="B12" s="347"/>
      <c r="C12" s="377">
        <v>33617.462806043121</v>
      </c>
      <c r="D12" s="378">
        <v>1</v>
      </c>
      <c r="E12" s="379">
        <v>28934.917286451073</v>
      </c>
      <c r="F12" s="378">
        <v>1</v>
      </c>
      <c r="G12" s="378">
        <v>0.16183027147565676</v>
      </c>
      <c r="H12" s="378">
        <v>0.17905550899440237</v>
      </c>
      <c r="I12" s="394"/>
      <c r="J12" s="347">
        <v>24822.719061463475</v>
      </c>
      <c r="K12" s="377">
        <v>1</v>
      </c>
      <c r="L12" s="378">
        <v>92642.700496778853</v>
      </c>
      <c r="M12" s="379">
        <v>1</v>
      </c>
      <c r="N12" s="378">
        <v>-0.73205963418211728</v>
      </c>
      <c r="O12" s="378">
        <v>5.8103109646047368E-2</v>
      </c>
    </row>
    <row r="13" spans="1:15" ht="15.75" thickBot="1" x14ac:dyDescent="0.3">
      <c r="A13" s="393" t="s">
        <v>51</v>
      </c>
      <c r="B13" s="347"/>
      <c r="C13" s="380">
        <v>17698.745117772014</v>
      </c>
      <c r="D13" s="156">
        <v>0.52647474379269521</v>
      </c>
      <c r="E13" s="301">
        <v>14928.098564566249</v>
      </c>
      <c r="F13" s="156">
        <v>0.51591986307686488</v>
      </c>
      <c r="G13" s="156"/>
      <c r="H13" s="156"/>
      <c r="I13" s="393"/>
      <c r="J13" s="347">
        <v>13041.92386538284</v>
      </c>
      <c r="K13" s="380">
        <v>0.52540271003711414</v>
      </c>
      <c r="L13" s="156">
        <v>47536.677008135106</v>
      </c>
      <c r="M13" s="301">
        <v>0.51311842976541833</v>
      </c>
      <c r="N13" s="156">
        <v>0</v>
      </c>
      <c r="O13" s="156">
        <v>0</v>
      </c>
    </row>
    <row r="14" spans="1:15" ht="15.75" thickBot="1" x14ac:dyDescent="0.3">
      <c r="A14" s="394" t="s">
        <v>2</v>
      </c>
      <c r="B14" s="331"/>
      <c r="C14" s="280">
        <v>15918.71768827111</v>
      </c>
      <c r="D14" s="296">
        <v>0.47352525620730485</v>
      </c>
      <c r="E14" s="381">
        <v>14006.818721884822</v>
      </c>
      <c r="F14" s="296">
        <v>0.48408013692313501</v>
      </c>
      <c r="G14" s="296">
        <v>0.13649773045174496</v>
      </c>
      <c r="H14" s="296">
        <v>0.15181587925603601</v>
      </c>
      <c r="I14" s="394"/>
      <c r="J14" s="331">
        <v>11780.795196080637</v>
      </c>
      <c r="K14" s="280">
        <v>0.47459728996288597</v>
      </c>
      <c r="L14" s="296">
        <v>45106.023488643768</v>
      </c>
      <c r="M14" s="381">
        <v>0.4868815702345819</v>
      </c>
      <c r="N14" s="296">
        <v>-0.73881991173425743</v>
      </c>
      <c r="O14" s="296">
        <v>3.4923936089405583E-2</v>
      </c>
    </row>
    <row r="15" spans="1:15" x14ac:dyDescent="0.25">
      <c r="A15" s="395" t="s">
        <v>158</v>
      </c>
      <c r="B15" s="396"/>
      <c r="C15" s="290">
        <v>11058.646220296887</v>
      </c>
      <c r="D15" s="281">
        <v>0.32895540880345586</v>
      </c>
      <c r="E15" s="281">
        <v>9105.4635816427708</v>
      </c>
      <c r="F15" s="281">
        <v>0.31468773494322211</v>
      </c>
      <c r="G15" s="282"/>
      <c r="H15" s="282"/>
      <c r="I15" s="395"/>
      <c r="J15" s="396">
        <v>8555.5850237905033</v>
      </c>
      <c r="K15" s="290">
        <v>0.34466752021025737</v>
      </c>
      <c r="L15" s="281">
        <v>30730.511851609233</v>
      </c>
      <c r="M15" s="281">
        <v>0.33171001802433125</v>
      </c>
      <c r="N15" s="281"/>
      <c r="O15" s="282"/>
    </row>
    <row r="16" spans="1:15" x14ac:dyDescent="0.25">
      <c r="A16" s="397" t="s">
        <v>159</v>
      </c>
      <c r="B16" s="342"/>
      <c r="C16" s="382">
        <v>-111.31867364855781</v>
      </c>
      <c r="D16" s="282">
        <v>-3.3113347753461935E-3</v>
      </c>
      <c r="E16" s="382">
        <v>-2.1074935596394</v>
      </c>
      <c r="F16" s="282">
        <v>-7.2835651775864755E-5</v>
      </c>
      <c r="G16" s="282"/>
      <c r="H16" s="282"/>
      <c r="I16" s="397"/>
      <c r="J16" s="342">
        <v>112.4393284591462</v>
      </c>
      <c r="K16" s="382">
        <v>4.5296942764704966E-3</v>
      </c>
      <c r="L16" s="282">
        <v>179.58052834197451</v>
      </c>
      <c r="M16" s="382">
        <v>1.9384206999473041E-3</v>
      </c>
      <c r="N16" s="282"/>
      <c r="O16" s="282"/>
    </row>
    <row r="17" spans="1:15" ht="27.75" thickBot="1" x14ac:dyDescent="0.3">
      <c r="A17" s="393" t="s">
        <v>105</v>
      </c>
      <c r="B17" s="331"/>
      <c r="C17" s="292">
        <v>-39.66940546</v>
      </c>
      <c r="D17" s="302">
        <v>-1.1800237777869712E-3</v>
      </c>
      <c r="E17" s="301">
        <v>-46.327787979999997</v>
      </c>
      <c r="F17" s="156">
        <v>-1.6011031765310497E-3</v>
      </c>
      <c r="G17" s="156"/>
      <c r="H17" s="156"/>
      <c r="I17" s="393"/>
      <c r="J17" s="331">
        <v>36.428536999999999</v>
      </c>
      <c r="K17" s="292">
        <v>1.4675482129818005E-3</v>
      </c>
      <c r="L17" s="302">
        <v>220.55642668880762</v>
      </c>
      <c r="M17" s="301">
        <v>2.3807210444656271E-3</v>
      </c>
      <c r="N17" s="156"/>
      <c r="O17" s="156"/>
    </row>
    <row r="18" spans="1:15" ht="15.75" thickBot="1" x14ac:dyDescent="0.3">
      <c r="A18" s="398" t="s">
        <v>106</v>
      </c>
      <c r="B18" s="331"/>
      <c r="C18" s="301">
        <v>5011.0595470827802</v>
      </c>
      <c r="D18" s="156">
        <v>0.14906120595698213</v>
      </c>
      <c r="E18" s="383">
        <v>4949.7904217816913</v>
      </c>
      <c r="F18" s="296">
        <v>0.17106634080821986</v>
      </c>
      <c r="G18" s="296">
        <v>1.2378125148788666E-2</v>
      </c>
      <c r="H18" s="296">
        <v>2.4618472181630047E-2</v>
      </c>
      <c r="I18" s="398"/>
      <c r="J18" s="331">
        <v>3076.3423068309871</v>
      </c>
      <c r="K18" s="301">
        <v>0.12393252726317626</v>
      </c>
      <c r="L18" s="156">
        <v>13975.374682003743</v>
      </c>
      <c r="M18" s="383">
        <v>0.15085241046583764</v>
      </c>
      <c r="N18" s="296">
        <v>-0.77987407301555711</v>
      </c>
      <c r="O18" s="296">
        <v>-4.6829351985807399E-2</v>
      </c>
    </row>
    <row r="19" spans="1:15" ht="15.75" thickBot="1" x14ac:dyDescent="0.3">
      <c r="A19" s="399" t="s">
        <v>160</v>
      </c>
      <c r="B19" s="331"/>
      <c r="C19" s="383">
        <v>1695.0077894244807</v>
      </c>
      <c r="D19" s="296">
        <v>5.0420455559179914E-2</v>
      </c>
      <c r="E19" s="301">
        <v>1772.6358659582013</v>
      </c>
      <c r="F19" s="156">
        <v>6.126286273464647E-2</v>
      </c>
      <c r="G19" s="296"/>
      <c r="H19" s="156"/>
      <c r="I19" s="399"/>
      <c r="J19" s="331">
        <v>1695.8944687145679</v>
      </c>
      <c r="K19" s="383">
        <v>6.8320253897865404E-2</v>
      </c>
      <c r="L19" s="296">
        <v>5812.2685236843809</v>
      </c>
      <c r="M19" s="301">
        <v>6.2738548126481594E-2</v>
      </c>
      <c r="N19" s="156"/>
      <c r="O19" s="296"/>
    </row>
    <row r="20" spans="1:15" ht="15.75" thickBot="1" x14ac:dyDescent="0.3">
      <c r="A20" s="400" t="s">
        <v>182</v>
      </c>
      <c r="B20" s="331"/>
      <c r="C20" s="384">
        <v>6706.0673365072607</v>
      </c>
      <c r="D20" s="385">
        <v>0.19948166151616203</v>
      </c>
      <c r="E20" s="384">
        <v>6722.4262877398924</v>
      </c>
      <c r="F20" s="385">
        <v>0.23232920354286632</v>
      </c>
      <c r="G20" s="385">
        <v>-2.4334891202104636E-3</v>
      </c>
      <c r="H20" s="385">
        <v>1.0970881208287153E-2</v>
      </c>
      <c r="I20" s="400"/>
      <c r="J20" s="331">
        <v>4772.2367755455552</v>
      </c>
      <c r="K20" s="384">
        <v>0.19225278116104166</v>
      </c>
      <c r="L20" s="385">
        <v>19787.643205688124</v>
      </c>
      <c r="M20" s="384">
        <v>0.21359095859231922</v>
      </c>
      <c r="N20" s="385">
        <v>-0.75882742952562765</v>
      </c>
      <c r="O20" s="385">
        <v>-5.9301701842779941E-3</v>
      </c>
    </row>
  </sheetData>
  <mergeCells count="8">
    <mergeCell ref="C5:H5"/>
    <mergeCell ref="A1:H1"/>
    <mergeCell ref="I1:O1"/>
    <mergeCell ref="A2:H2"/>
    <mergeCell ref="I2:O2"/>
    <mergeCell ref="A3:H3"/>
    <mergeCell ref="I3:O3"/>
    <mergeCell ref="K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showGridLines="0" workbookViewId="0">
      <selection sqref="A1:H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1.42578125" customWidth="1"/>
    <col min="8" max="8" width="14.140625" customWidth="1"/>
    <col min="9" max="15" width="0" hidden="1" customWidth="1"/>
  </cols>
  <sheetData>
    <row r="1" spans="1:15" x14ac:dyDescent="0.25">
      <c r="A1" s="565" t="s">
        <v>73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</row>
    <row r="2" spans="1:15" x14ac:dyDescent="0.25">
      <c r="A2" s="568" t="s">
        <v>71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</row>
    <row r="3" spans="1:15" x14ac:dyDescent="0.25">
      <c r="A3" s="567" t="s">
        <v>46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</row>
    <row r="4" spans="1:15" x14ac:dyDescent="0.25">
      <c r="A4" s="62"/>
      <c r="B4" s="63"/>
      <c r="C4" s="63"/>
      <c r="D4" s="63"/>
      <c r="E4" s="63"/>
      <c r="F4" s="63"/>
      <c r="G4" s="63"/>
      <c r="H4" s="63"/>
      <c r="I4" s="62"/>
      <c r="J4" s="63"/>
      <c r="K4" s="63"/>
      <c r="L4" s="63"/>
      <c r="M4" s="63"/>
      <c r="N4" s="63"/>
      <c r="O4" s="63"/>
    </row>
    <row r="5" spans="1:15" ht="15" customHeight="1" x14ac:dyDescent="0.3">
      <c r="A5" s="62"/>
      <c r="B5" s="63"/>
      <c r="C5" s="564" t="s">
        <v>72</v>
      </c>
      <c r="D5" s="564"/>
      <c r="E5" s="564"/>
      <c r="F5" s="564"/>
      <c r="G5" s="564"/>
      <c r="H5" s="564"/>
      <c r="I5" s="62"/>
      <c r="J5" s="63" t="s">
        <v>39</v>
      </c>
      <c r="K5" s="564"/>
      <c r="L5" s="564"/>
      <c r="M5" s="564"/>
      <c r="N5" s="564"/>
      <c r="O5" s="564"/>
    </row>
    <row r="6" spans="1:15" ht="20.100000000000001" customHeight="1" x14ac:dyDescent="0.25">
      <c r="A6" s="386"/>
      <c r="B6" s="387"/>
      <c r="C6" s="388">
        <v>2021</v>
      </c>
      <c r="D6" s="389" t="s">
        <v>128</v>
      </c>
      <c r="E6" s="388">
        <v>2020</v>
      </c>
      <c r="F6" s="389" t="s">
        <v>128</v>
      </c>
      <c r="G6" s="388" t="s">
        <v>113</v>
      </c>
      <c r="H6" s="388" t="s">
        <v>188</v>
      </c>
      <c r="I6" s="386"/>
      <c r="J6" s="387">
        <f>+C6</f>
        <v>2021</v>
      </c>
      <c r="K6" s="388" t="str">
        <f>+D6</f>
        <v>% de Ing.</v>
      </c>
      <c r="L6" s="389">
        <f>+E6</f>
        <v>2020</v>
      </c>
      <c r="M6" s="388" t="str">
        <f>+F6</f>
        <v>% de Ing.</v>
      </c>
      <c r="N6" s="389" t="str">
        <f>+G6</f>
        <v>Δ% Reportado</v>
      </c>
      <c r="O6" s="388" t="s">
        <v>69</v>
      </c>
    </row>
    <row r="7" spans="1:15" x14ac:dyDescent="0.25">
      <c r="A7" s="390" t="s">
        <v>102</v>
      </c>
      <c r="B7" s="331"/>
      <c r="C7" s="281">
        <v>2740.4693384109996</v>
      </c>
      <c r="D7" s="281"/>
      <c r="E7" s="281">
        <v>2556.9350176860003</v>
      </c>
      <c r="F7" s="281"/>
      <c r="G7" s="282">
        <v>7.177903210504577E-2</v>
      </c>
      <c r="H7" s="282">
        <v>6.3665088063862507E-2</v>
      </c>
      <c r="I7" s="390"/>
      <c r="J7" s="331">
        <v>2688.4085655207086</v>
      </c>
      <c r="K7" s="281"/>
      <c r="L7" s="281">
        <v>11231.66347554172</v>
      </c>
      <c r="M7" s="281"/>
      <c r="N7" s="281">
        <v>-0.76064021403641258</v>
      </c>
      <c r="O7" s="282">
        <v>-1.321981654696569E-2</v>
      </c>
    </row>
    <row r="8" spans="1:15" x14ac:dyDescent="0.25">
      <c r="A8" s="391" t="s">
        <v>103</v>
      </c>
      <c r="B8" s="331"/>
      <c r="C8" s="284">
        <v>402.2171045816167</v>
      </c>
      <c r="D8" s="284"/>
      <c r="E8" s="284">
        <v>387.5907584444347</v>
      </c>
      <c r="F8" s="284"/>
      <c r="G8" s="285">
        <v>3.7736570902473732E-2</v>
      </c>
      <c r="H8" s="285">
        <v>2.8454022393536782E-2</v>
      </c>
      <c r="I8" s="391"/>
      <c r="J8" s="331">
        <v>477.97500662123696</v>
      </c>
      <c r="K8" s="284"/>
      <c r="L8" s="284">
        <v>2017.9203098821649</v>
      </c>
      <c r="M8" s="284"/>
      <c r="N8" s="284">
        <v>-0.76313484517674146</v>
      </c>
      <c r="O8" s="285">
        <v>-3.7970517675166571E-3</v>
      </c>
    </row>
    <row r="9" spans="1:15" ht="15.75" thickBot="1" x14ac:dyDescent="0.3">
      <c r="A9" s="392" t="s">
        <v>48</v>
      </c>
      <c r="B9" s="331"/>
      <c r="C9" s="373">
        <v>54.90356428145698</v>
      </c>
      <c r="D9" s="373"/>
      <c r="E9" s="373">
        <v>53.924400079599273</v>
      </c>
      <c r="F9" s="374"/>
      <c r="G9" s="302">
        <v>1.8158091706395263E-2</v>
      </c>
      <c r="H9" s="374"/>
      <c r="I9" s="392"/>
      <c r="J9" s="331">
        <v>51.860470936139102</v>
      </c>
      <c r="K9" s="373"/>
      <c r="L9" s="373">
        <v>45.871730724771567</v>
      </c>
      <c r="M9" s="373"/>
      <c r="N9" s="374"/>
      <c r="O9" s="302"/>
    </row>
    <row r="10" spans="1:15" x14ac:dyDescent="0.25">
      <c r="A10" s="393" t="s">
        <v>49</v>
      </c>
      <c r="B10" s="331"/>
      <c r="C10" s="289">
        <v>23532.815074474591</v>
      </c>
      <c r="D10" s="290"/>
      <c r="E10" s="289">
        <v>22150.760776461902</v>
      </c>
      <c r="F10" s="290"/>
      <c r="G10" s="290"/>
      <c r="H10" s="290"/>
      <c r="I10" s="393"/>
      <c r="J10" s="331">
        <v>24788.008939081556</v>
      </c>
      <c r="K10" s="289"/>
      <c r="L10" s="290">
        <v>92565.49707896226</v>
      </c>
      <c r="M10" s="289"/>
      <c r="N10" s="290"/>
      <c r="O10" s="290"/>
    </row>
    <row r="11" spans="1:15" ht="15.75" thickBot="1" x14ac:dyDescent="0.3">
      <c r="A11" s="392" t="s">
        <v>157</v>
      </c>
      <c r="B11" s="331"/>
      <c r="C11" s="301">
        <v>207.11971936307913</v>
      </c>
      <c r="D11" s="374"/>
      <c r="E11" s="292">
        <v>109.77309502429681</v>
      </c>
      <c r="F11" s="374"/>
      <c r="G11" s="374"/>
      <c r="H11" s="374"/>
      <c r="I11" s="392"/>
      <c r="J11" s="331">
        <v>34.710122381915305</v>
      </c>
      <c r="K11" s="301"/>
      <c r="L11" s="374">
        <v>77.203417816600066</v>
      </c>
      <c r="M11" s="292"/>
      <c r="N11" s="374"/>
      <c r="O11" s="374"/>
    </row>
    <row r="12" spans="1:15" ht="15.75" thickBot="1" x14ac:dyDescent="0.3">
      <c r="A12" s="394" t="s">
        <v>104</v>
      </c>
      <c r="B12" s="347"/>
      <c r="C12" s="383">
        <v>23739.93479383767</v>
      </c>
      <c r="D12" s="296">
        <v>1</v>
      </c>
      <c r="E12" s="383">
        <v>22260.533871486197</v>
      </c>
      <c r="F12" s="296">
        <v>1</v>
      </c>
      <c r="G12" s="296">
        <v>6.6458465501874509E-2</v>
      </c>
      <c r="H12" s="296">
        <v>0.2745950798832395</v>
      </c>
      <c r="I12" s="394"/>
      <c r="J12" s="347">
        <v>24822.719061463475</v>
      </c>
      <c r="K12" s="383">
        <v>1</v>
      </c>
      <c r="L12" s="296">
        <v>92642.700496778853</v>
      </c>
      <c r="M12" s="383">
        <v>1</v>
      </c>
      <c r="N12" s="296">
        <v>-0.73205963418211728</v>
      </c>
      <c r="O12" s="296">
        <v>5.8103109646047368E-2</v>
      </c>
    </row>
    <row r="13" spans="1:15" ht="15.75" thickBot="1" x14ac:dyDescent="0.3">
      <c r="A13" s="393" t="s">
        <v>51</v>
      </c>
      <c r="B13" s="347"/>
      <c r="C13" s="292">
        <v>14200.473117799032</v>
      </c>
      <c r="D13" s="156">
        <v>0.59816816015371455</v>
      </c>
      <c r="E13" s="301">
        <v>13665.196204709091</v>
      </c>
      <c r="F13" s="156">
        <v>0.61387549299583577</v>
      </c>
      <c r="G13" s="156"/>
      <c r="H13" s="156"/>
      <c r="I13" s="393"/>
      <c r="J13" s="347">
        <v>13041.92386538284</v>
      </c>
      <c r="K13" s="292">
        <v>0.52540271003711414</v>
      </c>
      <c r="L13" s="156">
        <v>47536.677008135106</v>
      </c>
      <c r="M13" s="301">
        <v>0.51311842976541833</v>
      </c>
      <c r="N13" s="156">
        <v>0</v>
      </c>
      <c r="O13" s="156">
        <v>0</v>
      </c>
    </row>
    <row r="14" spans="1:15" ht="15.75" thickBot="1" x14ac:dyDescent="0.3">
      <c r="A14" s="394" t="s">
        <v>2</v>
      </c>
      <c r="B14" s="331"/>
      <c r="C14" s="301">
        <v>9539.4616760386398</v>
      </c>
      <c r="D14" s="295">
        <v>0.40183183984628551</v>
      </c>
      <c r="E14" s="304">
        <v>8595.3376667771081</v>
      </c>
      <c r="F14" s="295">
        <v>0.38612450700416429</v>
      </c>
      <c r="G14" s="295">
        <v>0.10984141006010506</v>
      </c>
      <c r="H14" s="295">
        <v>0.34838470263830557</v>
      </c>
      <c r="I14" s="394"/>
      <c r="J14" s="331">
        <v>11780.795196080637</v>
      </c>
      <c r="K14" s="301">
        <v>0.47459728996288597</v>
      </c>
      <c r="L14" s="295">
        <v>45106.023488643768</v>
      </c>
      <c r="M14" s="304">
        <v>0.4868815702345819</v>
      </c>
      <c r="N14" s="295">
        <v>-0.73881991173425743</v>
      </c>
      <c r="O14" s="295">
        <v>3.4923936089405583E-2</v>
      </c>
    </row>
    <row r="15" spans="1:15" x14ac:dyDescent="0.25">
      <c r="A15" s="395" t="s">
        <v>158</v>
      </c>
      <c r="B15" s="396"/>
      <c r="C15" s="289">
        <v>6766.2385385713778</v>
      </c>
      <c r="D15" s="291">
        <v>0.28501504310482495</v>
      </c>
      <c r="E15" s="289">
        <v>6651.8851580225619</v>
      </c>
      <c r="F15" s="291">
        <v>0.29881965978107322</v>
      </c>
      <c r="G15" s="291"/>
      <c r="H15" s="291"/>
      <c r="I15" s="395"/>
      <c r="J15" s="396">
        <v>8555.5850237905033</v>
      </c>
      <c r="K15" s="289">
        <v>0.34466752021025737</v>
      </c>
      <c r="L15" s="291">
        <v>30730.511851609233</v>
      </c>
      <c r="M15" s="289">
        <v>0.33171001802433125</v>
      </c>
      <c r="N15" s="291"/>
      <c r="O15" s="291"/>
    </row>
    <row r="16" spans="1:15" x14ac:dyDescent="0.25">
      <c r="A16" s="397" t="s">
        <v>159</v>
      </c>
      <c r="B16" s="342"/>
      <c r="C16" s="382">
        <v>81.149543837730491</v>
      </c>
      <c r="D16" s="282">
        <v>3.4182715556065895E-3</v>
      </c>
      <c r="E16" s="382">
        <v>23.876103572648599</v>
      </c>
      <c r="F16" s="282">
        <v>1.0725755146075721E-3</v>
      </c>
      <c r="G16" s="282"/>
      <c r="H16" s="282"/>
      <c r="I16" s="397"/>
      <c r="J16" s="342">
        <v>112.4393284591462</v>
      </c>
      <c r="K16" s="382">
        <v>4.5296942764704966E-3</v>
      </c>
      <c r="L16" s="282">
        <v>179.58052834197451</v>
      </c>
      <c r="M16" s="382">
        <v>1.9384206999473041E-3</v>
      </c>
      <c r="N16" s="282"/>
      <c r="O16" s="282"/>
    </row>
    <row r="17" spans="1:15" ht="27.75" thickBot="1" x14ac:dyDescent="0.3">
      <c r="A17" s="393" t="s">
        <v>105</v>
      </c>
      <c r="B17" s="331"/>
      <c r="C17" s="292">
        <v>-21.0889794900874</v>
      </c>
      <c r="D17" s="302">
        <v>-8.8833350526142151E-4</v>
      </c>
      <c r="E17" s="301">
        <v>25.7730542204533</v>
      </c>
      <c r="F17" s="156">
        <v>1.1577913795439712E-3</v>
      </c>
      <c r="G17" s="156"/>
      <c r="H17" s="156"/>
      <c r="I17" s="393"/>
      <c r="J17" s="331">
        <v>36.428536999999999</v>
      </c>
      <c r="K17" s="292">
        <v>1.4675482129818005E-3</v>
      </c>
      <c r="L17" s="302">
        <v>220.55642668880762</v>
      </c>
      <c r="M17" s="301">
        <v>2.3807210444656271E-3</v>
      </c>
      <c r="N17" s="156"/>
      <c r="O17" s="156"/>
    </row>
    <row r="18" spans="1:15" ht="15.75" thickBot="1" x14ac:dyDescent="0.3">
      <c r="A18" s="398" t="s">
        <v>106</v>
      </c>
      <c r="B18" s="331"/>
      <c r="C18" s="280">
        <v>2713.1625731196186</v>
      </c>
      <c r="D18" s="156">
        <v>0.11428685869111535</v>
      </c>
      <c r="E18" s="381">
        <v>1893.8033509614434</v>
      </c>
      <c r="F18" s="296">
        <v>8.5074480328939467E-2</v>
      </c>
      <c r="G18" s="296">
        <v>0.43265274704588741</v>
      </c>
      <c r="H18" s="296">
        <v>0.77715479988520397</v>
      </c>
      <c r="I18" s="398"/>
      <c r="J18" s="331">
        <v>3076.3423068309871</v>
      </c>
      <c r="K18" s="280">
        <v>0.12393252726317626</v>
      </c>
      <c r="L18" s="156">
        <v>13975.374682003743</v>
      </c>
      <c r="M18" s="381">
        <v>0.15085241046583764</v>
      </c>
      <c r="N18" s="296">
        <v>-0.77987407301555711</v>
      </c>
      <c r="O18" s="296">
        <v>-4.6829351985807399E-2</v>
      </c>
    </row>
    <row r="19" spans="1:15" ht="15.75" thickBot="1" x14ac:dyDescent="0.3">
      <c r="A19" s="399" t="s">
        <v>160</v>
      </c>
      <c r="B19" s="331"/>
      <c r="C19" s="383">
        <v>1102.4880963410278</v>
      </c>
      <c r="D19" s="296">
        <v>4.6440232709788566E-2</v>
      </c>
      <c r="E19" s="301">
        <v>1211.1630107777714</v>
      </c>
      <c r="F19" s="156">
        <v>5.4408533855028772E-2</v>
      </c>
      <c r="G19" s="296"/>
      <c r="H19" s="156"/>
      <c r="I19" s="399"/>
      <c r="J19" s="331">
        <v>1695.8944687145679</v>
      </c>
      <c r="K19" s="383">
        <v>6.8320253897865404E-2</v>
      </c>
      <c r="L19" s="296">
        <v>5812.2685236843809</v>
      </c>
      <c r="M19" s="301">
        <v>6.2738548126481594E-2</v>
      </c>
      <c r="N19" s="156"/>
      <c r="O19" s="296"/>
    </row>
    <row r="20" spans="1:15" ht="15.75" thickBot="1" x14ac:dyDescent="0.3">
      <c r="A20" s="400" t="s">
        <v>182</v>
      </c>
      <c r="B20" s="401"/>
      <c r="C20" s="384">
        <v>3815.6506694606464</v>
      </c>
      <c r="D20" s="385">
        <v>0.16072709140090391</v>
      </c>
      <c r="E20" s="384">
        <v>3104.9663617392143</v>
      </c>
      <c r="F20" s="385">
        <v>0.13948301418396822</v>
      </c>
      <c r="G20" s="385">
        <v>0.22888631467277798</v>
      </c>
      <c r="H20" s="385">
        <v>0.52742251372044469</v>
      </c>
      <c r="I20" s="400"/>
      <c r="J20" s="401">
        <v>4772.2367755455552</v>
      </c>
      <c r="K20" s="384">
        <v>0.19225278116104166</v>
      </c>
      <c r="L20" s="385">
        <v>19787.643205688124</v>
      </c>
      <c r="M20" s="384">
        <v>0.21359095859231922</v>
      </c>
      <c r="N20" s="385">
        <v>-0.75882742952562765</v>
      </c>
      <c r="O20" s="385">
        <v>-5.9301701842779941E-3</v>
      </c>
    </row>
  </sheetData>
  <mergeCells count="8">
    <mergeCell ref="C5:H5"/>
    <mergeCell ref="A1:H1"/>
    <mergeCell ref="I1:O1"/>
    <mergeCell ref="A2:H2"/>
    <mergeCell ref="I2:O2"/>
    <mergeCell ref="A3:H3"/>
    <mergeCell ref="I3:O3"/>
    <mergeCell ref="K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5"/>
  <cols>
    <col min="1" max="1" width="25.7109375" style="74" customWidth="1"/>
    <col min="2" max="2" width="1.7109375" style="73" customWidth="1"/>
    <col min="3" max="4" width="10.7109375" style="72" customWidth="1"/>
    <col min="5" max="5" width="7.7109375" style="72" customWidth="1"/>
    <col min="6" max="6" width="1.7109375" style="72" customWidth="1"/>
    <col min="7" max="8" width="10.7109375" style="72" customWidth="1"/>
    <col min="9" max="9" width="9.85546875" style="72" customWidth="1"/>
    <col min="10" max="10" width="1.7109375" style="72" hidden="1" customWidth="1"/>
    <col min="11" max="11" width="13.42578125" style="73" customWidth="1"/>
    <col min="12" max="12" width="10.28515625" style="73" customWidth="1"/>
    <col min="13" max="14" width="11.28515625" style="73" customWidth="1"/>
    <col min="15" max="15" width="19" style="73" customWidth="1"/>
    <col min="16" max="16" width="13.5703125" style="66" customWidth="1"/>
    <col min="17" max="16384" width="9.85546875" style="66"/>
  </cols>
  <sheetData>
    <row r="1" spans="1:18" ht="11.1" customHeight="1" x14ac:dyDescent="0.25">
      <c r="A1" s="572" t="s">
        <v>15</v>
      </c>
      <c r="B1" s="572"/>
      <c r="C1" s="572"/>
      <c r="D1" s="572"/>
      <c r="E1" s="572"/>
      <c r="F1" s="572"/>
      <c r="G1" s="572"/>
      <c r="H1" s="572"/>
      <c r="I1" s="572"/>
      <c r="J1" s="572"/>
      <c r="K1" s="64"/>
      <c r="L1" s="64"/>
      <c r="M1" s="64"/>
      <c r="N1" s="65"/>
      <c r="O1" s="66"/>
      <c r="P1" s="67"/>
      <c r="Q1" s="67"/>
      <c r="R1" s="67"/>
    </row>
    <row r="2" spans="1:18" ht="11.1" customHeight="1" x14ac:dyDescent="0.25">
      <c r="A2" s="572" t="s">
        <v>75</v>
      </c>
      <c r="B2" s="572"/>
      <c r="C2" s="572"/>
      <c r="D2" s="572"/>
      <c r="E2" s="572"/>
      <c r="F2" s="572"/>
      <c r="G2" s="572"/>
      <c r="H2" s="572"/>
      <c r="I2" s="572"/>
      <c r="J2" s="572"/>
      <c r="K2" s="68"/>
      <c r="L2" s="68"/>
      <c r="M2" s="68"/>
      <c r="N2" s="69"/>
      <c r="O2" s="64"/>
      <c r="P2" s="70"/>
      <c r="Q2" s="70"/>
      <c r="R2" s="70"/>
    </row>
    <row r="3" spans="1:18" ht="11.1" customHeight="1" x14ac:dyDescent="0.25">
      <c r="A3" s="402"/>
      <c r="B3" s="403"/>
      <c r="C3" s="404"/>
      <c r="D3" s="404"/>
      <c r="E3" s="404"/>
      <c r="F3" s="404"/>
      <c r="G3" s="404"/>
      <c r="H3" s="404"/>
      <c r="I3" s="404"/>
      <c r="J3" s="404"/>
      <c r="K3" s="71"/>
      <c r="L3" s="71"/>
      <c r="M3" s="71"/>
      <c r="N3" s="71"/>
      <c r="O3" s="68"/>
    </row>
    <row r="4" spans="1:18" ht="15" customHeight="1" x14ac:dyDescent="0.25">
      <c r="A4" s="573" t="s">
        <v>76</v>
      </c>
      <c r="B4" s="573"/>
      <c r="C4" s="573"/>
      <c r="D4" s="573"/>
      <c r="E4" s="405"/>
      <c r="F4" s="406"/>
      <c r="G4" s="407"/>
      <c r="H4" s="407"/>
      <c r="I4" s="407"/>
      <c r="J4" s="407"/>
    </row>
    <row r="5" spans="1:18" ht="15" customHeight="1" thickBot="1" x14ac:dyDescent="0.3">
      <c r="A5" s="408"/>
      <c r="B5" s="406"/>
      <c r="C5" s="409" t="s">
        <v>107</v>
      </c>
      <c r="D5" s="409" t="s">
        <v>168</v>
      </c>
      <c r="E5" s="410"/>
      <c r="F5" s="411"/>
      <c r="G5" s="412"/>
      <c r="H5" s="413"/>
      <c r="I5" s="413"/>
      <c r="J5" s="413"/>
    </row>
    <row r="6" spans="1:18" ht="15" customHeight="1" x14ac:dyDescent="0.25">
      <c r="A6" s="414" t="s">
        <v>77</v>
      </c>
      <c r="B6" s="415"/>
      <c r="C6" s="416">
        <v>7.120010815251443E-2</v>
      </c>
      <c r="D6" s="416">
        <v>9.6277504298882821E-3</v>
      </c>
      <c r="E6" s="417"/>
      <c r="F6" s="418"/>
      <c r="G6" s="419"/>
      <c r="H6" s="420"/>
      <c r="I6" s="420"/>
      <c r="J6" s="420"/>
      <c r="K6" s="76"/>
      <c r="L6" s="76"/>
      <c r="M6" s="77"/>
      <c r="N6" s="77"/>
      <c r="O6" s="77"/>
      <c r="P6" s="77"/>
      <c r="Q6" s="76"/>
      <c r="R6" s="76"/>
    </row>
    <row r="7" spans="1:18" ht="15" customHeight="1" x14ac:dyDescent="0.25">
      <c r="A7" s="421" t="s">
        <v>78</v>
      </c>
      <c r="B7" s="415"/>
      <c r="C7" s="422">
        <v>0.13637349563702816</v>
      </c>
      <c r="D7" s="422">
        <v>4.2200999999999933E-2</v>
      </c>
      <c r="E7" s="417"/>
      <c r="F7" s="418"/>
      <c r="G7" s="419"/>
      <c r="H7" s="420"/>
      <c r="I7" s="420"/>
      <c r="J7" s="420"/>
      <c r="K7" s="76"/>
      <c r="L7" s="76"/>
      <c r="M7" s="77"/>
      <c r="N7" s="77"/>
      <c r="O7" s="77"/>
      <c r="P7" s="77"/>
      <c r="Q7" s="77"/>
      <c r="R7" s="78"/>
    </row>
    <row r="8" spans="1:18" ht="15" customHeight="1" x14ac:dyDescent="0.25">
      <c r="A8" s="421" t="s">
        <v>79</v>
      </c>
      <c r="B8" s="415"/>
      <c r="C8" s="422">
        <v>5.5591619185288099E-2</v>
      </c>
      <c r="D8" s="422">
        <v>1.632699999999998E-2</v>
      </c>
      <c r="E8" s="417"/>
      <c r="F8" s="418"/>
      <c r="G8" s="419"/>
      <c r="H8" s="420"/>
      <c r="I8" s="420"/>
      <c r="J8" s="420"/>
      <c r="K8" s="76"/>
      <c r="L8" s="76"/>
      <c r="M8" s="77"/>
      <c r="N8" s="77"/>
      <c r="O8" s="77"/>
      <c r="P8" s="77"/>
      <c r="Q8" s="77"/>
      <c r="R8" s="78"/>
    </row>
    <row r="9" spans="1:18" ht="15" customHeight="1" x14ac:dyDescent="0.25">
      <c r="A9" s="421" t="s">
        <v>80</v>
      </c>
      <c r="B9" s="415"/>
      <c r="C9" s="422">
        <v>1.0832388030651008</v>
      </c>
      <c r="D9" s="422">
        <v>0.212812</v>
      </c>
      <c r="E9" s="417"/>
      <c r="F9" s="418"/>
      <c r="G9" s="419"/>
      <c r="H9" s="420"/>
      <c r="I9" s="420"/>
      <c r="J9" s="420"/>
      <c r="K9" s="76"/>
      <c r="L9" s="76"/>
      <c r="M9" s="77"/>
      <c r="N9" s="77"/>
      <c r="O9" s="77"/>
      <c r="P9" s="77"/>
      <c r="Q9" s="77"/>
      <c r="R9" s="78"/>
    </row>
    <row r="10" spans="1:18" ht="15" customHeight="1" x14ac:dyDescent="0.25">
      <c r="A10" s="421" t="s">
        <v>81</v>
      </c>
      <c r="B10" s="423"/>
      <c r="C10" s="422">
        <v>5.7000428160077776E-2</v>
      </c>
      <c r="D10" s="422">
        <v>-3.5009999999999764E-3</v>
      </c>
      <c r="E10" s="417"/>
      <c r="F10" s="418"/>
      <c r="G10" s="419"/>
      <c r="H10" s="420"/>
      <c r="I10" s="420"/>
      <c r="J10" s="420"/>
      <c r="K10" s="76"/>
      <c r="L10" s="76"/>
      <c r="M10" s="77"/>
      <c r="N10" s="77"/>
      <c r="O10" s="77"/>
      <c r="P10" s="77"/>
      <c r="Q10" s="77"/>
      <c r="R10" s="78"/>
    </row>
    <row r="11" spans="1:18" ht="15" customHeight="1" x14ac:dyDescent="0.25">
      <c r="A11" s="421" t="s">
        <v>82</v>
      </c>
      <c r="B11" s="423"/>
      <c r="C11" s="422">
        <v>1.9114162317864558E-2</v>
      </c>
      <c r="D11" s="422">
        <v>1.1097467859582322E-2</v>
      </c>
      <c r="E11" s="417"/>
      <c r="F11" s="418"/>
      <c r="G11" s="419"/>
      <c r="H11" s="420"/>
      <c r="I11" s="420"/>
      <c r="J11" s="420"/>
      <c r="K11" s="76"/>
      <c r="L11" s="76"/>
      <c r="M11" s="77"/>
      <c r="N11" s="77"/>
      <c r="O11" s="77"/>
      <c r="P11" s="77"/>
      <c r="Q11" s="77"/>
      <c r="R11" s="78"/>
    </row>
    <row r="12" spans="1:18" ht="15" customHeight="1" x14ac:dyDescent="0.25">
      <c r="A12" s="421" t="s">
        <v>83</v>
      </c>
      <c r="B12" s="423"/>
      <c r="C12" s="422">
        <v>0.10256846020042354</v>
      </c>
      <c r="D12" s="422">
        <v>1.9549000000000039E-2</v>
      </c>
      <c r="E12" s="417"/>
      <c r="F12" s="418"/>
      <c r="G12" s="419"/>
      <c r="H12" s="420"/>
      <c r="I12" s="420"/>
      <c r="J12" s="420"/>
      <c r="K12" s="76"/>
      <c r="L12" s="76"/>
      <c r="M12" s="77"/>
      <c r="N12" s="77"/>
      <c r="O12" s="77"/>
      <c r="P12" s="77"/>
      <c r="Q12" s="77"/>
      <c r="R12" s="78"/>
    </row>
    <row r="13" spans="1:18" ht="15" customHeight="1" x14ac:dyDescent="0.25">
      <c r="A13" s="421" t="s">
        <v>84</v>
      </c>
      <c r="B13" s="423"/>
      <c r="C13" s="422">
        <v>0.10919725736957209</v>
      </c>
      <c r="D13" s="422">
        <v>1.4953207652555811E-2</v>
      </c>
      <c r="E13" s="417"/>
      <c r="F13" s="418"/>
      <c r="G13" s="419"/>
      <c r="H13" s="420"/>
      <c r="I13" s="420"/>
      <c r="J13" s="420"/>
      <c r="K13" s="76"/>
      <c r="L13" s="76"/>
      <c r="M13" s="77"/>
      <c r="N13" s="77"/>
      <c r="O13" s="77"/>
      <c r="P13" s="77"/>
      <c r="Q13" s="77"/>
      <c r="R13" s="78"/>
    </row>
    <row r="14" spans="1:18" ht="15" customHeight="1" thickBot="1" x14ac:dyDescent="0.3">
      <c r="A14" s="424" t="s">
        <v>85</v>
      </c>
      <c r="B14" s="425"/>
      <c r="C14" s="426">
        <v>7.5821499265312564E-2</v>
      </c>
      <c r="D14" s="426">
        <v>3.0882999999999994E-2</v>
      </c>
      <c r="E14" s="417"/>
      <c r="F14" s="417"/>
      <c r="G14" s="419"/>
      <c r="H14" s="420"/>
      <c r="I14" s="420"/>
      <c r="J14" s="420"/>
      <c r="K14" s="76"/>
      <c r="L14" s="76"/>
      <c r="M14" s="77"/>
      <c r="N14" s="77"/>
      <c r="O14" s="77"/>
      <c r="P14" s="77"/>
      <c r="Q14" s="77"/>
      <c r="R14" s="78"/>
    </row>
    <row r="15" spans="1:18" ht="9.9499999999999993" customHeight="1" x14ac:dyDescent="0.25">
      <c r="A15" s="408"/>
      <c r="B15" s="427"/>
      <c r="C15" s="406"/>
      <c r="D15" s="406"/>
      <c r="E15" s="406"/>
      <c r="F15" s="406"/>
      <c r="G15" s="406"/>
      <c r="H15" s="406"/>
      <c r="I15" s="406"/>
      <c r="J15" s="406"/>
    </row>
    <row r="16" spans="1:18" ht="15" customHeight="1" x14ac:dyDescent="0.2">
      <c r="A16" s="79" t="s">
        <v>114</v>
      </c>
      <c r="B16" s="427"/>
      <c r="C16" s="406"/>
      <c r="D16" s="406"/>
      <c r="E16" s="406"/>
      <c r="F16" s="406"/>
      <c r="G16" s="406"/>
      <c r="H16" s="406"/>
      <c r="I16" s="406"/>
      <c r="J16" s="406"/>
    </row>
    <row r="17" spans="1:10" ht="11.1" customHeight="1" x14ac:dyDescent="0.2">
      <c r="A17" s="79"/>
      <c r="B17" s="427"/>
      <c r="C17" s="406"/>
      <c r="D17" s="406"/>
      <c r="E17" s="406"/>
      <c r="F17" s="406"/>
      <c r="G17" s="406"/>
      <c r="H17" s="406"/>
      <c r="I17" s="406"/>
      <c r="J17" s="406"/>
    </row>
    <row r="18" spans="1:10" ht="11.1" customHeight="1" x14ac:dyDescent="0.2">
      <c r="A18" s="80"/>
      <c r="B18" s="427"/>
      <c r="C18" s="406"/>
      <c r="D18" s="406"/>
      <c r="E18" s="406"/>
      <c r="F18" s="406"/>
      <c r="G18" s="406"/>
      <c r="H18" s="406"/>
      <c r="I18" s="406"/>
      <c r="J18" s="406"/>
    </row>
    <row r="19" spans="1:10" ht="15" customHeight="1" x14ac:dyDescent="0.25">
      <c r="A19" s="569" t="s">
        <v>87</v>
      </c>
      <c r="B19" s="569"/>
      <c r="C19" s="569"/>
      <c r="D19" s="569"/>
      <c r="E19" s="569"/>
      <c r="F19" s="428"/>
      <c r="G19" s="428"/>
      <c r="H19" s="428"/>
      <c r="I19" s="428"/>
      <c r="J19" s="406"/>
    </row>
    <row r="20" spans="1:10" ht="25.5" customHeight="1" x14ac:dyDescent="0.25">
      <c r="A20" s="408"/>
      <c r="B20" s="427"/>
      <c r="C20" s="570" t="s">
        <v>88</v>
      </c>
      <c r="D20" s="570"/>
      <c r="E20" s="570"/>
      <c r="F20" s="429"/>
      <c r="G20" s="574"/>
      <c r="H20" s="574"/>
      <c r="I20" s="574"/>
      <c r="J20" s="406"/>
    </row>
    <row r="21" spans="1:10" ht="15" customHeight="1" thickBot="1" x14ac:dyDescent="0.3">
      <c r="A21" s="408"/>
      <c r="B21" s="427"/>
      <c r="C21" s="409" t="s">
        <v>168</v>
      </c>
      <c r="D21" s="409" t="s">
        <v>175</v>
      </c>
      <c r="E21" s="430" t="s">
        <v>74</v>
      </c>
      <c r="F21" s="431"/>
      <c r="G21" s="432"/>
      <c r="H21" s="432"/>
      <c r="I21" s="432"/>
      <c r="J21" s="406"/>
    </row>
    <row r="22" spans="1:10" ht="15" customHeight="1" x14ac:dyDescent="0.25">
      <c r="A22" s="414" t="s">
        <v>77</v>
      </c>
      <c r="B22" s="415"/>
      <c r="C22" s="433">
        <v>18.702043356374809</v>
      </c>
      <c r="D22" s="433">
        <v>20.522935637480799</v>
      </c>
      <c r="E22" s="434">
        <v>-8.8724747437229023E-2</v>
      </c>
      <c r="F22" s="420"/>
      <c r="G22" s="435"/>
      <c r="H22" s="435"/>
      <c r="I22" s="436"/>
      <c r="J22" s="406"/>
    </row>
    <row r="23" spans="1:10" ht="15" customHeight="1" x14ac:dyDescent="0.25">
      <c r="A23" s="421" t="s">
        <v>78</v>
      </c>
      <c r="B23" s="415"/>
      <c r="C23" s="437">
        <v>4758.6325418470415</v>
      </c>
      <c r="D23" s="437">
        <v>3914.8658</v>
      </c>
      <c r="E23" s="438">
        <v>0.21552890570272965</v>
      </c>
      <c r="F23" s="420"/>
      <c r="G23" s="435"/>
      <c r="H23" s="435"/>
      <c r="I23" s="436"/>
      <c r="J23" s="406"/>
    </row>
    <row r="24" spans="1:10" ht="15" customHeight="1" x14ac:dyDescent="0.25">
      <c r="A24" s="421" t="s">
        <v>79</v>
      </c>
      <c r="B24" s="415"/>
      <c r="C24" s="437">
        <v>5.1946105255453086</v>
      </c>
      <c r="D24" s="437">
        <v>5.2330279030910605</v>
      </c>
      <c r="E24" s="438">
        <v>-7.341328626025323E-3</v>
      </c>
      <c r="F24" s="420"/>
      <c r="G24" s="435"/>
      <c r="H24" s="435"/>
      <c r="I24" s="436"/>
      <c r="J24" s="406"/>
    </row>
    <row r="25" spans="1:10" ht="15" customHeight="1" x14ac:dyDescent="0.25">
      <c r="A25" s="421" t="s">
        <v>80</v>
      </c>
      <c r="B25" s="415"/>
      <c r="C25" s="437">
        <v>192.41484848484853</v>
      </c>
      <c r="D25" s="437">
        <v>106.58267736006682</v>
      </c>
      <c r="E25" s="438">
        <v>0.80531070574269803</v>
      </c>
      <c r="F25" s="420"/>
      <c r="G25" s="435"/>
      <c r="H25" s="435"/>
      <c r="I25" s="436"/>
      <c r="J25" s="406"/>
    </row>
    <row r="26" spans="1:10" ht="15" customHeight="1" x14ac:dyDescent="0.25">
      <c r="A26" s="421" t="s">
        <v>81</v>
      </c>
      <c r="B26" s="423"/>
      <c r="C26" s="437">
        <v>567.2966589861752</v>
      </c>
      <c r="D26" s="437">
        <v>647.10337081413206</v>
      </c>
      <c r="E26" s="438">
        <v>-0.12332915485751628</v>
      </c>
      <c r="F26" s="420"/>
      <c r="G26" s="435"/>
      <c r="H26" s="435"/>
      <c r="I26" s="436"/>
      <c r="J26" s="406"/>
    </row>
    <row r="27" spans="1:10" ht="15" customHeight="1" x14ac:dyDescent="0.25">
      <c r="A27" s="421" t="s">
        <v>82</v>
      </c>
      <c r="B27" s="423"/>
      <c r="C27" s="437">
        <v>1</v>
      </c>
      <c r="D27" s="437">
        <v>1</v>
      </c>
      <c r="E27" s="438">
        <v>0</v>
      </c>
      <c r="F27" s="420"/>
      <c r="G27" s="435"/>
      <c r="H27" s="435"/>
      <c r="I27" s="436"/>
      <c r="J27" s="406"/>
    </row>
    <row r="28" spans="1:10" ht="15" customHeight="1" x14ac:dyDescent="0.25">
      <c r="A28" s="421" t="s">
        <v>83</v>
      </c>
      <c r="B28" s="423"/>
      <c r="C28" s="437">
        <v>7.8285317319508438</v>
      </c>
      <c r="D28" s="437">
        <v>7.698481443932411</v>
      </c>
      <c r="E28" s="438">
        <v>1.68929793447683E-2</v>
      </c>
      <c r="F28" s="420"/>
      <c r="G28" s="435"/>
      <c r="H28" s="435"/>
      <c r="I28" s="436"/>
      <c r="J28" s="406"/>
    </row>
    <row r="29" spans="1:10" ht="15" customHeight="1" x14ac:dyDescent="0.25">
      <c r="A29" s="421" t="s">
        <v>84</v>
      </c>
      <c r="B29" s="423"/>
      <c r="C29" s="437">
        <v>36.301820545314904</v>
      </c>
      <c r="D29" s="437">
        <v>35.608783218125957</v>
      </c>
      <c r="E29" s="438">
        <v>1.9462538861372058E-2</v>
      </c>
      <c r="F29" s="420"/>
      <c r="G29" s="435"/>
      <c r="H29" s="435"/>
      <c r="I29" s="436"/>
      <c r="J29" s="406"/>
    </row>
    <row r="30" spans="1:10" ht="15" customHeight="1" thickBot="1" x14ac:dyDescent="0.3">
      <c r="A30" s="424" t="s">
        <v>85</v>
      </c>
      <c r="B30" s="425"/>
      <c r="C30" s="439">
        <v>39.175281228433398</v>
      </c>
      <c r="D30" s="439">
        <v>43.312541228070167</v>
      </c>
      <c r="E30" s="440">
        <v>-9.5521063468690603E-2</v>
      </c>
      <c r="F30" s="420"/>
      <c r="G30" s="435"/>
      <c r="H30" s="435"/>
      <c r="I30" s="436"/>
      <c r="J30" s="406"/>
    </row>
    <row r="31" spans="1:10" ht="11.1" customHeight="1" x14ac:dyDescent="0.25">
      <c r="A31" s="441"/>
      <c r="B31" s="442"/>
      <c r="C31" s="406"/>
      <c r="D31" s="406"/>
      <c r="E31" s="406"/>
      <c r="F31" s="406"/>
      <c r="G31" s="406"/>
      <c r="H31" s="406"/>
      <c r="I31" s="406"/>
      <c r="J31" s="406"/>
    </row>
    <row r="32" spans="1:10" ht="11.1" customHeight="1" x14ac:dyDescent="0.25">
      <c r="A32" s="441"/>
      <c r="B32" s="442"/>
      <c r="C32" s="406"/>
      <c r="D32" s="406"/>
      <c r="E32" s="406"/>
      <c r="F32" s="406"/>
      <c r="G32" s="406"/>
      <c r="H32" s="406"/>
      <c r="I32" s="406"/>
      <c r="J32" s="406"/>
    </row>
    <row r="33" spans="1:15" ht="15" customHeight="1" x14ac:dyDescent="0.25">
      <c r="A33" s="569" t="s">
        <v>89</v>
      </c>
      <c r="B33" s="569"/>
      <c r="C33" s="569"/>
      <c r="D33" s="569"/>
      <c r="E33" s="569"/>
      <c r="F33" s="569"/>
      <c r="G33" s="569"/>
      <c r="H33" s="569"/>
      <c r="I33" s="569"/>
      <c r="J33" s="406"/>
    </row>
    <row r="34" spans="1:15" ht="24.75" customHeight="1" x14ac:dyDescent="0.25">
      <c r="A34" s="408"/>
      <c r="B34" s="427"/>
      <c r="C34" s="570" t="s">
        <v>90</v>
      </c>
      <c r="D34" s="570"/>
      <c r="E34" s="570"/>
      <c r="F34" s="443"/>
      <c r="G34" s="570" t="s">
        <v>90</v>
      </c>
      <c r="H34" s="570"/>
      <c r="I34" s="570"/>
      <c r="J34" s="406"/>
    </row>
    <row r="35" spans="1:15" ht="15" customHeight="1" thickBot="1" x14ac:dyDescent="0.3">
      <c r="A35" s="444"/>
      <c r="B35" s="445"/>
      <c r="C35" s="446" t="s">
        <v>171</v>
      </c>
      <c r="D35" s="446" t="s">
        <v>172</v>
      </c>
      <c r="E35" s="430" t="s">
        <v>74</v>
      </c>
      <c r="F35" s="447"/>
      <c r="G35" s="448" t="s">
        <v>173</v>
      </c>
      <c r="H35" s="446" t="s">
        <v>174</v>
      </c>
      <c r="I35" s="409" t="s">
        <v>74</v>
      </c>
      <c r="J35" s="406"/>
    </row>
    <row r="36" spans="1:15" ht="15" customHeight="1" x14ac:dyDescent="0.25">
      <c r="A36" s="414" t="s">
        <v>77</v>
      </c>
      <c r="B36" s="445"/>
      <c r="C36" s="449">
        <v>18.1052</v>
      </c>
      <c r="D36" s="449">
        <v>19.994199999999999</v>
      </c>
      <c r="E36" s="450">
        <v>-9.4477398445549143E-2</v>
      </c>
      <c r="F36" s="451"/>
      <c r="G36" s="452">
        <v>18.787199999999999</v>
      </c>
      <c r="H36" s="449">
        <v>20.738299999999999</v>
      </c>
      <c r="I36" s="453">
        <v>-9.4081964288297515E-2</v>
      </c>
      <c r="J36" s="406"/>
      <c r="K36" s="65"/>
      <c r="O36" s="84"/>
    </row>
    <row r="37" spans="1:15" ht="15" customHeight="1" x14ac:dyDescent="0.25">
      <c r="A37" s="421" t="s">
        <v>78</v>
      </c>
      <c r="B37" s="454"/>
      <c r="C37" s="455">
        <v>4627.2700000000004</v>
      </c>
      <c r="D37" s="456">
        <v>3748.15</v>
      </c>
      <c r="E37" s="438">
        <v>0.23454771020370058</v>
      </c>
      <c r="F37" s="451"/>
      <c r="G37" s="456">
        <v>4632.2</v>
      </c>
      <c r="H37" s="456">
        <v>3982.6</v>
      </c>
      <c r="I37" s="438">
        <v>0.16310952644001397</v>
      </c>
      <c r="J37" s="406"/>
    </row>
    <row r="38" spans="1:15" ht="15" customHeight="1" x14ac:dyDescent="0.25">
      <c r="A38" s="421" t="s">
        <v>79</v>
      </c>
      <c r="B38" s="445"/>
      <c r="C38" s="455">
        <v>5.0804</v>
      </c>
      <c r="D38" s="456">
        <v>4.7378</v>
      </c>
      <c r="E38" s="438">
        <v>7.2312043564523698E-2</v>
      </c>
      <c r="F38" s="451"/>
      <c r="G38" s="456">
        <v>5.0993000000000004</v>
      </c>
      <c r="H38" s="456">
        <v>5.3574000000000002</v>
      </c>
      <c r="I38" s="438">
        <v>-4.8176354201664995E-2</v>
      </c>
      <c r="J38" s="406"/>
    </row>
    <row r="39" spans="1:15" ht="15" customHeight="1" x14ac:dyDescent="0.25">
      <c r="A39" s="421" t="s">
        <v>80</v>
      </c>
      <c r="B39" s="445"/>
      <c r="C39" s="455">
        <v>209.01</v>
      </c>
      <c r="D39" s="456">
        <v>111.01</v>
      </c>
      <c r="E39" s="438">
        <v>0.88280335104945484</v>
      </c>
      <c r="F39" s="451"/>
      <c r="G39" s="456">
        <v>187</v>
      </c>
      <c r="H39" s="456">
        <v>105.02</v>
      </c>
      <c r="I39" s="438">
        <v>0.78061321653018489</v>
      </c>
      <c r="J39" s="457"/>
    </row>
    <row r="40" spans="1:15" ht="15" customHeight="1" x14ac:dyDescent="0.25">
      <c r="A40" s="421" t="s">
        <v>81</v>
      </c>
      <c r="B40" s="445"/>
      <c r="C40" s="455">
        <v>545.95000000000005</v>
      </c>
      <c r="D40" s="456">
        <v>667.1</v>
      </c>
      <c r="E40" s="438">
        <v>-0.18160695547893868</v>
      </c>
      <c r="F40" s="451"/>
      <c r="G40" s="456">
        <v>557.4</v>
      </c>
      <c r="H40" s="456">
        <v>646.20000000000005</v>
      </c>
      <c r="I40" s="438">
        <v>-0.13741875580315699</v>
      </c>
      <c r="J40" s="406"/>
    </row>
    <row r="41" spans="1:15" ht="15" customHeight="1" x14ac:dyDescent="0.25">
      <c r="A41" s="421" t="s">
        <v>82</v>
      </c>
      <c r="B41" s="445"/>
      <c r="C41" s="455">
        <v>1</v>
      </c>
      <c r="D41" s="456">
        <v>1</v>
      </c>
      <c r="E41" s="438">
        <v>0</v>
      </c>
      <c r="F41" s="451"/>
      <c r="G41" s="456">
        <v>1</v>
      </c>
      <c r="H41" s="456">
        <v>1</v>
      </c>
      <c r="I41" s="438">
        <v>0</v>
      </c>
      <c r="J41" s="406"/>
    </row>
    <row r="42" spans="1:15" ht="15" customHeight="1" x14ac:dyDescent="0.25">
      <c r="A42" s="421" t="s">
        <v>83</v>
      </c>
      <c r="B42" s="445"/>
      <c r="C42" s="455">
        <v>7.80335</v>
      </c>
      <c r="D42" s="456">
        <v>7.6802999999999999</v>
      </c>
      <c r="E42" s="438">
        <v>1.6021509576448878E-2</v>
      </c>
      <c r="F42" s="451"/>
      <c r="G42" s="456">
        <v>7.8485500000000004</v>
      </c>
      <c r="H42" s="456">
        <v>7.6898099999999996</v>
      </c>
      <c r="I42" s="438">
        <v>2.0642902750523273E-2</v>
      </c>
      <c r="J42" s="406"/>
    </row>
    <row r="43" spans="1:15" ht="15" customHeight="1" x14ac:dyDescent="0.25">
      <c r="A43" s="458" t="s">
        <v>84</v>
      </c>
      <c r="B43" s="445"/>
      <c r="C43" s="455">
        <v>36.3508</v>
      </c>
      <c r="D43" s="456">
        <v>35.694800000000001</v>
      </c>
      <c r="E43" s="438">
        <v>1.837802705155922E-2</v>
      </c>
      <c r="F43" s="451"/>
      <c r="G43" s="456">
        <v>36.292400000000001</v>
      </c>
      <c r="H43" s="456">
        <v>35.5807</v>
      </c>
      <c r="I43" s="438">
        <v>2.0002417040698939E-2</v>
      </c>
      <c r="J43" s="406"/>
      <c r="K43" s="85"/>
      <c r="L43" s="85"/>
      <c r="M43" s="85"/>
      <c r="N43" s="85"/>
      <c r="O43" s="85"/>
    </row>
    <row r="44" spans="1:15" ht="15" customHeight="1" thickBot="1" x14ac:dyDescent="0.3">
      <c r="A44" s="459" t="s">
        <v>85</v>
      </c>
      <c r="B44" s="460"/>
      <c r="C44" s="463">
        <v>38.648000000000003</v>
      </c>
      <c r="D44" s="463">
        <v>41.115000000000002</v>
      </c>
      <c r="E44" s="461">
        <v>-6.0002432202359235E-2</v>
      </c>
      <c r="F44" s="426"/>
      <c r="G44" s="462">
        <v>38.680999999999997</v>
      </c>
      <c r="H44" s="462">
        <v>44.154000000000003</v>
      </c>
      <c r="I44" s="440">
        <v>-0.12395252978212634</v>
      </c>
      <c r="J44" s="406">
        <v>0</v>
      </c>
      <c r="K44" s="85"/>
      <c r="L44" s="85"/>
      <c r="M44" s="85"/>
      <c r="N44" s="85"/>
      <c r="O44" s="85"/>
    </row>
    <row r="45" spans="1:15" ht="9.9499999999999993" customHeight="1" x14ac:dyDescent="0.25">
      <c r="A45" s="75"/>
      <c r="B45" s="82"/>
      <c r="C45" s="81"/>
      <c r="D45" s="81"/>
      <c r="E45" s="87"/>
      <c r="F45" s="81"/>
      <c r="G45" s="81"/>
      <c r="H45" s="81"/>
      <c r="I45" s="87"/>
      <c r="J45" s="81"/>
      <c r="K45" s="85"/>
      <c r="L45" s="85"/>
      <c r="M45" s="85"/>
      <c r="N45" s="85"/>
      <c r="O45" s="85"/>
    </row>
    <row r="46" spans="1:15" ht="15" customHeight="1" x14ac:dyDescent="0.25">
      <c r="A46" s="571" t="s">
        <v>91</v>
      </c>
      <c r="B46" s="571"/>
      <c r="C46" s="571"/>
      <c r="D46" s="571"/>
      <c r="E46" s="571"/>
      <c r="F46" s="571"/>
      <c r="G46" s="571"/>
      <c r="H46" s="571"/>
      <c r="I46" s="571"/>
      <c r="K46" s="85"/>
      <c r="L46" s="85"/>
      <c r="M46" s="85"/>
      <c r="N46" s="85"/>
      <c r="O46" s="85"/>
    </row>
    <row r="47" spans="1:15" ht="11.1" customHeight="1" x14ac:dyDescent="0.25">
      <c r="K47" s="86"/>
      <c r="L47" s="86"/>
      <c r="M47" s="86"/>
      <c r="N47" s="86"/>
      <c r="O47" s="85"/>
    </row>
    <row r="48" spans="1:15" ht="11.1" customHeight="1" x14ac:dyDescent="0.25">
      <c r="A48" s="83"/>
      <c r="B48" s="82"/>
      <c r="K48" s="86"/>
      <c r="L48" s="86"/>
      <c r="M48" s="86"/>
      <c r="N48" s="86"/>
      <c r="O48" s="86"/>
    </row>
    <row r="49" spans="1:15" ht="11.1" customHeight="1" x14ac:dyDescent="0.25">
      <c r="A49" s="83"/>
      <c r="B49" s="82"/>
      <c r="K49" s="85"/>
      <c r="L49" s="85"/>
      <c r="M49" s="85"/>
      <c r="N49" s="85"/>
      <c r="O49" s="86"/>
    </row>
    <row r="50" spans="1:15" ht="11.1" customHeight="1" x14ac:dyDescent="0.25">
      <c r="A50" s="83"/>
      <c r="B50" s="82"/>
      <c r="O50" s="85"/>
    </row>
  </sheetData>
  <mergeCells count="10">
    <mergeCell ref="A33:I33"/>
    <mergeCell ref="C34:E34"/>
    <mergeCell ref="G34:I34"/>
    <mergeCell ref="A46:I46"/>
    <mergeCell ref="A1:J1"/>
    <mergeCell ref="A2:J2"/>
    <mergeCell ref="A4:D4"/>
    <mergeCell ref="A19:E19"/>
    <mergeCell ref="C20:E20"/>
    <mergeCell ref="G20:I20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1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145" customWidth="1"/>
    <col min="2" max="2" width="1.7109375" style="146" customWidth="1"/>
    <col min="3" max="3" width="11.28515625" style="147" customWidth="1"/>
    <col min="4" max="4" width="13.140625" style="147" customWidth="1"/>
    <col min="5" max="6" width="11.85546875" style="147" customWidth="1"/>
    <col min="7" max="7" width="11.28515625" style="147" customWidth="1"/>
    <col min="8" max="8" width="6.140625" style="147" customWidth="1"/>
    <col min="9" max="9" width="11.140625" style="147" customWidth="1"/>
    <col min="10" max="10" width="11.28515625" style="147" customWidth="1"/>
    <col min="11" max="11" width="12.85546875" style="147" customWidth="1"/>
    <col min="12" max="13" width="11.28515625" style="146" customWidth="1"/>
    <col min="14" max="14" width="4.140625" style="146" customWidth="1"/>
    <col min="15" max="15" width="11.28515625" style="146" customWidth="1"/>
    <col min="16" max="16" width="13.5703125" style="135" customWidth="1"/>
    <col min="17" max="17" width="9.85546875" style="135"/>
    <col min="18" max="18" width="11.28515625" style="135" bestFit="1" customWidth="1"/>
    <col min="19" max="16384" width="9.85546875" style="135"/>
  </cols>
  <sheetData>
    <row r="1" spans="1:27" ht="15" customHeight="1" x14ac:dyDescent="0.25">
      <c r="A1" s="546" t="s">
        <v>15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134"/>
      <c r="Q1" s="134"/>
      <c r="R1" s="134"/>
    </row>
    <row r="2" spans="1:27" ht="15" customHeight="1" x14ac:dyDescent="0.25">
      <c r="A2" s="546" t="s">
        <v>115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154"/>
      <c r="Q2" s="154"/>
      <c r="R2" s="136"/>
    </row>
    <row r="3" spans="1:27" ht="10.5" customHeight="1" x14ac:dyDescent="0.25">
      <c r="A3" s="510"/>
      <c r="B3" s="511"/>
      <c r="C3" s="512"/>
      <c r="D3" s="512"/>
      <c r="E3" s="512"/>
      <c r="F3" s="512"/>
      <c r="G3" s="512"/>
      <c r="H3" s="512"/>
      <c r="I3" s="512"/>
      <c r="J3" s="512"/>
      <c r="K3" s="512"/>
      <c r="L3" s="513"/>
      <c r="M3" s="513"/>
      <c r="N3" s="513"/>
      <c r="O3" s="513"/>
    </row>
    <row r="4" spans="1:27" ht="23.25" customHeight="1" x14ac:dyDescent="0.25">
      <c r="A4" s="577" t="s">
        <v>129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</row>
    <row r="5" spans="1:27" ht="18" customHeight="1" thickBot="1" x14ac:dyDescent="0.3">
      <c r="A5" s="482"/>
      <c r="B5" s="464"/>
      <c r="C5" s="575" t="s">
        <v>169</v>
      </c>
      <c r="D5" s="575"/>
      <c r="E5" s="575"/>
      <c r="F5" s="575"/>
      <c r="G5" s="575"/>
      <c r="H5" s="464"/>
      <c r="I5" s="576" t="s">
        <v>170</v>
      </c>
      <c r="J5" s="576"/>
      <c r="K5" s="576"/>
      <c r="L5" s="576"/>
      <c r="M5" s="576"/>
      <c r="N5" s="483"/>
      <c r="O5" s="484" t="s">
        <v>94</v>
      </c>
    </row>
    <row r="6" spans="1:27" ht="18" customHeight="1" x14ac:dyDescent="0.25">
      <c r="A6" s="485"/>
      <c r="B6" s="486"/>
      <c r="C6" s="508" t="s">
        <v>96</v>
      </c>
      <c r="D6" s="508" t="s">
        <v>116</v>
      </c>
      <c r="E6" s="508" t="s">
        <v>117</v>
      </c>
      <c r="F6" s="508" t="s">
        <v>97</v>
      </c>
      <c r="G6" s="508" t="s">
        <v>92</v>
      </c>
      <c r="H6" s="464"/>
      <c r="I6" s="487" t="s">
        <v>96</v>
      </c>
      <c r="J6" s="487" t="s">
        <v>116</v>
      </c>
      <c r="K6" s="487" t="s">
        <v>117</v>
      </c>
      <c r="L6" s="487" t="s">
        <v>97</v>
      </c>
      <c r="M6" s="487" t="s">
        <v>92</v>
      </c>
      <c r="N6" s="465"/>
      <c r="O6" s="508" t="s">
        <v>74</v>
      </c>
      <c r="P6" s="137"/>
      <c r="Q6" s="137"/>
      <c r="R6" s="138"/>
      <c r="Z6" s="137"/>
      <c r="AA6" s="138"/>
    </row>
    <row r="7" spans="1:27" ht="18" customHeight="1" x14ac:dyDescent="0.25">
      <c r="A7" s="545" t="s">
        <v>189</v>
      </c>
      <c r="B7" s="486"/>
      <c r="C7" s="497">
        <v>309.49911055917784</v>
      </c>
      <c r="D7" s="497">
        <v>26.421695735205009</v>
      </c>
      <c r="E7" s="497">
        <v>87.595941638660008</v>
      </c>
      <c r="F7" s="497">
        <v>35.240701080327</v>
      </c>
      <c r="G7" s="497">
        <v>458.75744901336986</v>
      </c>
      <c r="H7" s="464"/>
      <c r="I7" s="497">
        <v>301.93818135662627</v>
      </c>
      <c r="J7" s="497">
        <v>21.325847847084994</v>
      </c>
      <c r="K7" s="497">
        <v>67.531775186673997</v>
      </c>
      <c r="L7" s="497">
        <v>32.661788396486997</v>
      </c>
      <c r="M7" s="497">
        <v>423.45759278687228</v>
      </c>
      <c r="N7" s="465"/>
      <c r="O7" s="466">
        <v>8.3361018500532902E-2</v>
      </c>
      <c r="P7" s="137"/>
      <c r="R7" s="544"/>
      <c r="Z7" s="137"/>
      <c r="AA7" s="138"/>
    </row>
    <row r="8" spans="1:27" ht="18" customHeight="1" x14ac:dyDescent="0.25">
      <c r="A8" s="489" t="s">
        <v>83</v>
      </c>
      <c r="B8" s="486"/>
      <c r="C8" s="467">
        <v>35.561409364190496</v>
      </c>
      <c r="D8" s="467">
        <v>1.3711868211649987</v>
      </c>
      <c r="E8" s="467">
        <v>0</v>
      </c>
      <c r="F8" s="467">
        <v>2.2764449238154008</v>
      </c>
      <c r="G8" s="468">
        <v>39.209041109170897</v>
      </c>
      <c r="H8" s="464"/>
      <c r="I8" s="467">
        <v>30.623608597727006</v>
      </c>
      <c r="J8" s="467">
        <v>1.1430087764289838</v>
      </c>
      <c r="K8" s="467">
        <v>0</v>
      </c>
      <c r="L8" s="467">
        <v>1.9351786044172066</v>
      </c>
      <c r="M8" s="468">
        <v>33.701795978573202</v>
      </c>
      <c r="N8" s="465"/>
      <c r="O8" s="469">
        <v>0.16341102812737551</v>
      </c>
      <c r="P8" s="137"/>
      <c r="Q8" s="137"/>
      <c r="R8" s="138"/>
      <c r="Z8" s="139"/>
      <c r="AA8" s="140"/>
    </row>
    <row r="9" spans="1:27" ht="18" customHeight="1" thickBot="1" x14ac:dyDescent="0.3">
      <c r="A9" s="490" t="s">
        <v>167</v>
      </c>
      <c r="B9" s="486"/>
      <c r="C9" s="470">
        <v>31.358984634128689</v>
      </c>
      <c r="D9" s="470">
        <v>2.0290848690895675</v>
      </c>
      <c r="E9" s="470">
        <v>0.40561506759687155</v>
      </c>
      <c r="F9" s="470">
        <v>5.6237203632098192</v>
      </c>
      <c r="G9" s="470">
        <v>39.417404934024944</v>
      </c>
      <c r="H9" s="464"/>
      <c r="I9" s="470">
        <v>29.796267952846662</v>
      </c>
      <c r="J9" s="470">
        <v>1.9379641531698293</v>
      </c>
      <c r="K9" s="503">
        <v>0.21296372537566577</v>
      </c>
      <c r="L9" s="470">
        <v>4.9279905614798363</v>
      </c>
      <c r="M9" s="470">
        <v>36.875186392871996</v>
      </c>
      <c r="N9" s="465"/>
      <c r="O9" s="471">
        <v>6.8941171281628133E-2</v>
      </c>
      <c r="P9" s="137"/>
      <c r="Q9" s="139"/>
      <c r="R9" s="140"/>
      <c r="Z9" s="139"/>
      <c r="AA9" s="140"/>
    </row>
    <row r="10" spans="1:27" ht="18" customHeight="1" thickBot="1" x14ac:dyDescent="0.3">
      <c r="A10" s="491" t="s">
        <v>5</v>
      </c>
      <c r="B10" s="492"/>
      <c r="C10" s="472">
        <v>376.41950455749702</v>
      </c>
      <c r="D10" s="472">
        <v>29.821967425459576</v>
      </c>
      <c r="E10" s="472">
        <v>88.001556706256878</v>
      </c>
      <c r="F10" s="472">
        <v>43.140866367352217</v>
      </c>
      <c r="G10" s="473">
        <v>537.38389505656573</v>
      </c>
      <c r="H10" s="474"/>
      <c r="I10" s="472">
        <v>362.35805790719996</v>
      </c>
      <c r="J10" s="472">
        <v>24.406820776683809</v>
      </c>
      <c r="K10" s="475">
        <v>67.744738912049669</v>
      </c>
      <c r="L10" s="472">
        <v>39.524957562384039</v>
      </c>
      <c r="M10" s="472">
        <v>494.03457515831747</v>
      </c>
      <c r="N10" s="476"/>
      <c r="O10" s="477">
        <v>8.7745518386757926E-2</v>
      </c>
      <c r="P10" s="137"/>
      <c r="Q10" s="139"/>
      <c r="R10" s="140"/>
      <c r="Z10" s="139"/>
      <c r="AA10" s="140"/>
    </row>
    <row r="11" spans="1:27" ht="18" customHeight="1" x14ac:dyDescent="0.25">
      <c r="A11" s="488" t="s">
        <v>78</v>
      </c>
      <c r="B11" s="493"/>
      <c r="C11" s="502">
        <v>61.369110406449956</v>
      </c>
      <c r="D11" s="502">
        <v>8.7691832061100197</v>
      </c>
      <c r="E11" s="502">
        <v>3.2988995172960007</v>
      </c>
      <c r="F11" s="502">
        <v>7.0522356466459799</v>
      </c>
      <c r="G11" s="497">
        <v>80.489428776501967</v>
      </c>
      <c r="H11" s="464"/>
      <c r="I11" s="502">
        <v>62.133399358912001</v>
      </c>
      <c r="J11" s="502">
        <v>7.7471183961570036</v>
      </c>
      <c r="K11" s="502">
        <v>3.0744087125379997</v>
      </c>
      <c r="L11" s="502">
        <v>7.4465335323929995</v>
      </c>
      <c r="M11" s="502">
        <v>80.401460000000014</v>
      </c>
      <c r="N11" s="465"/>
      <c r="O11" s="478">
        <v>1.0941191428857078E-3</v>
      </c>
      <c r="P11" s="137"/>
      <c r="Q11" s="139"/>
      <c r="R11" s="140"/>
      <c r="Z11" s="139"/>
      <c r="AA11" s="140"/>
    </row>
    <row r="12" spans="1:27" ht="18" customHeight="1" x14ac:dyDescent="0.25">
      <c r="A12" s="494" t="s">
        <v>183</v>
      </c>
      <c r="B12" s="493"/>
      <c r="C12" s="479">
        <v>218.34677460900005</v>
      </c>
      <c r="D12" s="479">
        <v>19.412842386000005</v>
      </c>
      <c r="E12" s="479">
        <v>2.6714050220000001</v>
      </c>
      <c r="F12" s="479">
        <v>20.504093399000052</v>
      </c>
      <c r="G12" s="479">
        <v>260.93511541600009</v>
      </c>
      <c r="H12" s="464"/>
      <c r="I12" s="497">
        <v>212.22851003900007</v>
      </c>
      <c r="J12" s="497">
        <v>17.096722174999996</v>
      </c>
      <c r="K12" s="497">
        <v>2.4049469719999981</v>
      </c>
      <c r="L12" s="497">
        <v>19.132601987999958</v>
      </c>
      <c r="M12" s="497">
        <v>250.86278117400002</v>
      </c>
      <c r="N12" s="465"/>
      <c r="O12" s="469">
        <v>4.0150771648401085E-2</v>
      </c>
      <c r="P12" s="137"/>
      <c r="Q12" s="139"/>
      <c r="R12" s="140"/>
    </row>
    <row r="13" spans="1:27" ht="18" customHeight="1" x14ac:dyDescent="0.25">
      <c r="A13" s="495" t="s">
        <v>80</v>
      </c>
      <c r="B13" s="493"/>
      <c r="C13" s="479">
        <v>35.868391646966778</v>
      </c>
      <c r="D13" s="479">
        <v>5.5196409918209284</v>
      </c>
      <c r="E13" s="479">
        <v>1.4165704770800001</v>
      </c>
      <c r="F13" s="479">
        <v>4.8825073775728898</v>
      </c>
      <c r="G13" s="479">
        <v>47.687110493440599</v>
      </c>
      <c r="H13" s="464"/>
      <c r="I13" s="479">
        <v>35.788998672587276</v>
      </c>
      <c r="J13" s="479">
        <v>4.0801818313958753</v>
      </c>
      <c r="K13" s="479">
        <v>1.1832858939300011</v>
      </c>
      <c r="L13" s="479">
        <v>3.8566208725215505</v>
      </c>
      <c r="M13" s="479">
        <v>44.909087270434703</v>
      </c>
      <c r="N13" s="465"/>
      <c r="O13" s="469">
        <v>6.1858821718578261E-2</v>
      </c>
      <c r="P13" s="137"/>
      <c r="Q13" s="137"/>
      <c r="R13" s="141"/>
    </row>
    <row r="14" spans="1:27" ht="18" customHeight="1" thickBot="1" x14ac:dyDescent="0.3">
      <c r="A14" s="496" t="s">
        <v>85</v>
      </c>
      <c r="B14" s="493"/>
      <c r="C14" s="479">
        <v>10.364667207761556</v>
      </c>
      <c r="D14" s="479">
        <v>2.0862223265866078</v>
      </c>
      <c r="E14" s="479">
        <v>0</v>
      </c>
      <c r="F14" s="479">
        <v>0.65455734468180504</v>
      </c>
      <c r="G14" s="479">
        <v>13.105446879029969</v>
      </c>
      <c r="H14" s="464"/>
      <c r="I14" s="479">
        <v>9.4370888820912118</v>
      </c>
      <c r="J14" s="479">
        <v>1.6547273206716024</v>
      </c>
      <c r="K14" s="479" t="s">
        <v>190</v>
      </c>
      <c r="L14" s="479">
        <v>0.32561379723718598</v>
      </c>
      <c r="M14" s="479">
        <v>11.41743</v>
      </c>
      <c r="N14" s="465"/>
      <c r="O14" s="469">
        <v>0.14784560790212598</v>
      </c>
      <c r="P14" s="137"/>
      <c r="Q14" s="137"/>
      <c r="R14" s="141"/>
    </row>
    <row r="15" spans="1:27" ht="18" customHeight="1" thickBot="1" x14ac:dyDescent="0.3">
      <c r="A15" s="491" t="s">
        <v>6</v>
      </c>
      <c r="B15" s="492"/>
      <c r="C15" s="473">
        <v>325.94894387017831</v>
      </c>
      <c r="D15" s="473">
        <v>35.787888910517559</v>
      </c>
      <c r="E15" s="473">
        <v>7.3868750163760009</v>
      </c>
      <c r="F15" s="473">
        <v>33.093393767900729</v>
      </c>
      <c r="G15" s="473">
        <v>402.21710156497261</v>
      </c>
      <c r="H15" s="474"/>
      <c r="I15" s="473">
        <v>319.58799695259057</v>
      </c>
      <c r="J15" s="473">
        <v>30.578749723224476</v>
      </c>
      <c r="K15" s="473">
        <v>6.6626415784679986</v>
      </c>
      <c r="L15" s="473">
        <v>30.761370190151695</v>
      </c>
      <c r="M15" s="473">
        <v>387.59075844443475</v>
      </c>
      <c r="N15" s="476"/>
      <c r="O15" s="477">
        <v>3.773656311940865E-2</v>
      </c>
      <c r="P15" s="137"/>
      <c r="Q15" s="137"/>
      <c r="R15" s="141"/>
    </row>
    <row r="16" spans="1:27" ht="19.149999999999999" customHeight="1" thickBot="1" x14ac:dyDescent="0.3">
      <c r="A16" s="509" t="s">
        <v>93</v>
      </c>
      <c r="B16" s="514"/>
      <c r="C16" s="480">
        <v>702.36844842767528</v>
      </c>
      <c r="D16" s="480">
        <v>65.609856335977128</v>
      </c>
      <c r="E16" s="480">
        <v>95.388431722632873</v>
      </c>
      <c r="F16" s="480">
        <v>76.234260135252953</v>
      </c>
      <c r="G16" s="480">
        <v>939.60099662153823</v>
      </c>
      <c r="H16" s="464"/>
      <c r="I16" s="480">
        <v>681.94605485979059</v>
      </c>
      <c r="J16" s="480">
        <v>54.985570499908285</v>
      </c>
      <c r="K16" s="480">
        <v>74.407380490517667</v>
      </c>
      <c r="L16" s="480">
        <v>70.286327752535726</v>
      </c>
      <c r="M16" s="480">
        <v>881.62533360275222</v>
      </c>
      <c r="N16" s="465"/>
      <c r="O16" s="481">
        <v>6.575997854084914E-2</v>
      </c>
      <c r="P16" s="137"/>
      <c r="Q16" s="137"/>
      <c r="R16" s="141"/>
    </row>
    <row r="17" spans="1:27" ht="15" customHeight="1" x14ac:dyDescent="0.25">
      <c r="A17" s="142"/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37"/>
      <c r="Q17" s="137"/>
      <c r="R17" s="141"/>
    </row>
    <row r="18" spans="1:27" ht="15" customHeight="1" x14ac:dyDescent="0.2">
      <c r="A18" s="144" t="s">
        <v>130</v>
      </c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37"/>
      <c r="Q18" s="137"/>
      <c r="R18" s="141"/>
    </row>
    <row r="19" spans="1:27" ht="17.25" customHeight="1" x14ac:dyDescent="0.2">
      <c r="A19" s="144" t="s">
        <v>131</v>
      </c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1:27" ht="17.25" customHeight="1" x14ac:dyDescent="0.2">
      <c r="A20" s="144" t="s">
        <v>184</v>
      </c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1:27" ht="23.25" customHeight="1" x14ac:dyDescent="0.25"/>
    <row r="22" spans="1:27" ht="18" customHeight="1" x14ac:dyDescent="0.25">
      <c r="A22" s="506" t="s">
        <v>132</v>
      </c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</row>
    <row r="23" spans="1:27" ht="18" customHeight="1" thickBot="1" x14ac:dyDescent="0.3">
      <c r="A23" s="482"/>
      <c r="B23" s="464"/>
      <c r="C23" s="575" t="s">
        <v>169</v>
      </c>
      <c r="D23" s="575"/>
      <c r="E23" s="575"/>
      <c r="F23" s="575"/>
      <c r="G23" s="575"/>
      <c r="H23" s="464"/>
      <c r="I23" s="576" t="s">
        <v>170</v>
      </c>
      <c r="J23" s="576"/>
      <c r="K23" s="576"/>
      <c r="L23" s="576"/>
      <c r="M23" s="576"/>
      <c r="N23" s="483"/>
      <c r="O23" s="484" t="s">
        <v>94</v>
      </c>
      <c r="P23" s="137"/>
      <c r="Q23" s="137"/>
      <c r="R23" s="138"/>
      <c r="S23" s="148"/>
      <c r="Z23" s="137"/>
      <c r="AA23" s="138"/>
    </row>
    <row r="24" spans="1:27" ht="18" customHeight="1" x14ac:dyDescent="0.25">
      <c r="A24" s="485"/>
      <c r="B24" s="486"/>
      <c r="C24" s="508" t="s">
        <v>96</v>
      </c>
      <c r="D24" s="578" t="s">
        <v>133</v>
      </c>
      <c r="E24" s="578"/>
      <c r="F24" s="508" t="s">
        <v>97</v>
      </c>
      <c r="G24" s="508" t="s">
        <v>92</v>
      </c>
      <c r="H24" s="464"/>
      <c r="I24" s="487" t="s">
        <v>96</v>
      </c>
      <c r="J24" s="578" t="s">
        <v>133</v>
      </c>
      <c r="K24" s="578"/>
      <c r="L24" s="487" t="s">
        <v>97</v>
      </c>
      <c r="M24" s="487" t="s">
        <v>92</v>
      </c>
      <c r="N24" s="465"/>
      <c r="O24" s="508" t="s">
        <v>74</v>
      </c>
      <c r="P24" s="137"/>
      <c r="R24" s="544"/>
      <c r="Z24" s="137"/>
      <c r="AA24" s="138"/>
    </row>
    <row r="25" spans="1:27" s="149" customFormat="1" ht="18" customHeight="1" x14ac:dyDescent="0.25">
      <c r="A25" s="545" t="s">
        <v>189</v>
      </c>
      <c r="B25" s="486"/>
      <c r="C25" s="497">
        <v>1765.152139162064</v>
      </c>
      <c r="D25" s="579">
        <v>191.32126791336501</v>
      </c>
      <c r="E25" s="579">
        <v>1765.152139162064</v>
      </c>
      <c r="F25" s="497">
        <v>254.723532924571</v>
      </c>
      <c r="G25" s="497">
        <v>2211.1969400000003</v>
      </c>
      <c r="H25" s="464"/>
      <c r="I25" s="497">
        <v>1698.603348544199</v>
      </c>
      <c r="J25" s="579">
        <v>154.26245276250302</v>
      </c>
      <c r="K25" s="579">
        <v>1765.152139162064</v>
      </c>
      <c r="L25" s="497">
        <v>237.55353755021954</v>
      </c>
      <c r="M25" s="497">
        <v>2090.4193388569215</v>
      </c>
      <c r="N25" s="465"/>
      <c r="O25" s="466">
        <v>5.7776733547213688E-2</v>
      </c>
      <c r="P25" s="139"/>
      <c r="Q25" s="137"/>
      <c r="R25" s="138"/>
      <c r="Z25" s="137"/>
      <c r="AA25" s="140"/>
    </row>
    <row r="26" spans="1:27" ht="18" customHeight="1" x14ac:dyDescent="0.25">
      <c r="A26" s="489" t="s">
        <v>83</v>
      </c>
      <c r="B26" s="486"/>
      <c r="C26" s="467">
        <v>267.30607986188198</v>
      </c>
      <c r="D26" s="581">
        <v>13.260231000072</v>
      </c>
      <c r="E26" s="581">
        <v>216.32425384993297</v>
      </c>
      <c r="F26" s="467">
        <v>22.639770430830996</v>
      </c>
      <c r="G26" s="498">
        <v>303.20608129278497</v>
      </c>
      <c r="H26" s="474"/>
      <c r="I26" s="467">
        <v>238.52055104401495</v>
      </c>
      <c r="J26" s="581">
        <v>11.690279999808</v>
      </c>
      <c r="K26" s="581">
        <v>216.32425384993297</v>
      </c>
      <c r="L26" s="467">
        <v>19.481540747857007</v>
      </c>
      <c r="M26" s="497">
        <v>269.69237179167999</v>
      </c>
      <c r="N26" s="465"/>
      <c r="O26" s="469">
        <v>0.124266434673177</v>
      </c>
      <c r="P26" s="137"/>
      <c r="Q26" s="139"/>
      <c r="R26" s="140"/>
      <c r="Z26" s="137"/>
      <c r="AA26" s="140"/>
    </row>
    <row r="27" spans="1:27" ht="18" customHeight="1" thickBot="1" x14ac:dyDescent="0.3">
      <c r="A27" s="490" t="s">
        <v>167</v>
      </c>
      <c r="B27" s="486"/>
      <c r="C27" s="503">
        <v>235.63820824934589</v>
      </c>
      <c r="D27" s="580">
        <v>13.311616998437998</v>
      </c>
      <c r="E27" s="580">
        <v>1548.827885312131</v>
      </c>
      <c r="F27" s="499">
        <v>63.464178189845001</v>
      </c>
      <c r="G27" s="499">
        <v>312.41400343762893</v>
      </c>
      <c r="H27" s="464"/>
      <c r="I27" s="499">
        <v>220.38367708875307</v>
      </c>
      <c r="J27" s="580">
        <v>12.687169004835999</v>
      </c>
      <c r="K27" s="580">
        <v>1548.827885312131</v>
      </c>
      <c r="L27" s="499">
        <v>55.138000937094901</v>
      </c>
      <c r="M27" s="499">
        <v>288.20884703068396</v>
      </c>
      <c r="N27" s="465"/>
      <c r="O27" s="471">
        <v>8.3984779288777345E-2</v>
      </c>
      <c r="P27" s="137"/>
      <c r="Q27" s="139"/>
      <c r="R27" s="140"/>
      <c r="Z27" s="137"/>
      <c r="AA27" s="140"/>
    </row>
    <row r="28" spans="1:27" ht="18" customHeight="1" thickBot="1" x14ac:dyDescent="0.3">
      <c r="A28" s="491" t="s">
        <v>5</v>
      </c>
      <c r="B28" s="492"/>
      <c r="C28" s="500">
        <v>2268.0964272732917</v>
      </c>
      <c r="D28" s="582">
        <v>217.89311591187501</v>
      </c>
      <c r="E28" s="582">
        <v>2268.0964272732917</v>
      </c>
      <c r="F28" s="501">
        <v>340.827481545247</v>
      </c>
      <c r="G28" s="501">
        <v>2826.8170247304138</v>
      </c>
      <c r="H28" s="474"/>
      <c r="I28" s="500">
        <v>2157.5075766769669</v>
      </c>
      <c r="J28" s="583">
        <v>178.63990176714702</v>
      </c>
      <c r="K28" s="583">
        <v>2268.0964272732917</v>
      </c>
      <c r="L28" s="501">
        <v>312.17307923517149</v>
      </c>
      <c r="M28" s="501">
        <v>2648.3205576792852</v>
      </c>
      <c r="N28" s="476"/>
      <c r="O28" s="477">
        <v>6.739987216938137E-2</v>
      </c>
      <c r="P28" s="137"/>
      <c r="Q28" s="139"/>
      <c r="R28" s="140"/>
      <c r="Z28" s="137"/>
      <c r="AA28" s="140"/>
    </row>
    <row r="29" spans="1:27" ht="18" customHeight="1" x14ac:dyDescent="0.25">
      <c r="A29" s="488" t="s">
        <v>78</v>
      </c>
      <c r="B29" s="493"/>
      <c r="C29" s="497">
        <v>448.12122759157711</v>
      </c>
      <c r="D29" s="579">
        <v>91.578045261946997</v>
      </c>
      <c r="E29" s="579">
        <v>448.12122759157711</v>
      </c>
      <c r="F29" s="502">
        <v>77.606232146476003</v>
      </c>
      <c r="G29" s="502">
        <v>617.30550500000015</v>
      </c>
      <c r="H29" s="464"/>
      <c r="I29" s="497">
        <v>429.74220198211401</v>
      </c>
      <c r="J29" s="584">
        <v>82.595864489330012</v>
      </c>
      <c r="K29" s="584">
        <v>448.12122759157711</v>
      </c>
      <c r="L29" s="502">
        <v>81.528640528555997</v>
      </c>
      <c r="M29" s="502">
        <v>593.86670700000002</v>
      </c>
      <c r="N29" s="465"/>
      <c r="O29" s="478">
        <v>3.9468112496833685E-2</v>
      </c>
      <c r="P29" s="137"/>
      <c r="Q29" s="139"/>
      <c r="R29" s="140"/>
      <c r="Z29" s="137"/>
      <c r="AA29" s="141"/>
    </row>
    <row r="30" spans="1:27" ht="18" customHeight="1" x14ac:dyDescent="0.25">
      <c r="A30" s="494" t="s">
        <v>166</v>
      </c>
      <c r="B30" s="493"/>
      <c r="C30" s="497">
        <v>1403.0560504709997</v>
      </c>
      <c r="D30" s="579">
        <v>170.226491358</v>
      </c>
      <c r="E30" s="579">
        <v>1403.0560504709997</v>
      </c>
      <c r="F30" s="497">
        <v>226.35891465000029</v>
      </c>
      <c r="G30" s="497">
        <v>1799.641456479</v>
      </c>
      <c r="H30" s="464"/>
      <c r="I30" s="497">
        <v>1303.7549941089997</v>
      </c>
      <c r="J30" s="579">
        <v>146.81823651399998</v>
      </c>
      <c r="K30" s="579">
        <v>1403.0560504709997</v>
      </c>
      <c r="L30" s="497">
        <v>222.80606690300053</v>
      </c>
      <c r="M30" s="497">
        <v>1673.3792975260003</v>
      </c>
      <c r="N30" s="465"/>
      <c r="O30" s="469">
        <v>7.5453400875504562E-2</v>
      </c>
      <c r="P30" s="137"/>
      <c r="Q30" s="137"/>
      <c r="R30" s="141"/>
    </row>
    <row r="31" spans="1:27" ht="18" customHeight="1" x14ac:dyDescent="0.25">
      <c r="A31" s="495" t="s">
        <v>80</v>
      </c>
      <c r="B31" s="493"/>
      <c r="C31" s="497">
        <v>183.35006225999996</v>
      </c>
      <c r="D31" s="579">
        <v>34.823293999999997</v>
      </c>
      <c r="E31" s="579">
        <v>183.35006225999996</v>
      </c>
      <c r="F31" s="497">
        <v>41.42277</v>
      </c>
      <c r="G31" s="497">
        <v>259.59612625999995</v>
      </c>
      <c r="H31" s="464"/>
      <c r="I31" s="497">
        <v>178.66051415999999</v>
      </c>
      <c r="J31" s="579">
        <v>25.068154999999997</v>
      </c>
      <c r="K31" s="579">
        <v>183.35006225999996</v>
      </c>
      <c r="L31" s="497">
        <v>29.770572000000008</v>
      </c>
      <c r="M31" s="497">
        <v>233.49924116</v>
      </c>
      <c r="N31" s="465"/>
      <c r="O31" s="469">
        <v>0.111764325101672</v>
      </c>
      <c r="P31" s="137"/>
      <c r="Q31" s="137"/>
      <c r="R31" s="141"/>
    </row>
    <row r="32" spans="1:27" ht="18" customHeight="1" thickBot="1" x14ac:dyDescent="0.3">
      <c r="A32" s="496" t="s">
        <v>85</v>
      </c>
      <c r="B32" s="493"/>
      <c r="C32" s="503">
        <v>50.272860269999995</v>
      </c>
      <c r="D32" s="587">
        <v>7.9759859999999998</v>
      </c>
      <c r="E32" s="587">
        <v>50.272860269999995</v>
      </c>
      <c r="F32" s="499">
        <v>5.6774040000000001</v>
      </c>
      <c r="G32" s="503">
        <v>63.926250269999997</v>
      </c>
      <c r="H32" s="464"/>
      <c r="I32" s="503">
        <v>47.096194999999994</v>
      </c>
      <c r="J32" s="580">
        <v>6.3181940000000001</v>
      </c>
      <c r="K32" s="580">
        <v>50.272860269999995</v>
      </c>
      <c r="L32" s="499">
        <v>2.7753830000000002</v>
      </c>
      <c r="M32" s="503">
        <v>56.189771999999991</v>
      </c>
      <c r="N32" s="465"/>
      <c r="O32" s="469">
        <v>0.13768481335001703</v>
      </c>
      <c r="P32" s="137"/>
      <c r="Q32" s="137"/>
      <c r="R32" s="141"/>
    </row>
    <row r="33" spans="1:15" ht="17.45" customHeight="1" thickBot="1" x14ac:dyDescent="0.3">
      <c r="A33" s="491" t="s">
        <v>6</v>
      </c>
      <c r="B33" s="492"/>
      <c r="C33" s="500">
        <v>2084.8002005925769</v>
      </c>
      <c r="D33" s="580">
        <v>304.60381661994694</v>
      </c>
      <c r="E33" s="580">
        <v>2084.8002005925769</v>
      </c>
      <c r="F33" s="500">
        <v>351.06532079647633</v>
      </c>
      <c r="G33" s="499">
        <v>2740.4693380090002</v>
      </c>
      <c r="H33" s="474"/>
      <c r="I33" s="500">
        <v>1959.253905251114</v>
      </c>
      <c r="J33" s="583">
        <v>260.80045000332996</v>
      </c>
      <c r="K33" s="583">
        <v>2084.8002005925769</v>
      </c>
      <c r="L33" s="501">
        <v>336.88066243155652</v>
      </c>
      <c r="M33" s="500">
        <v>2556.9350176860007</v>
      </c>
      <c r="N33" s="476"/>
      <c r="O33" s="477">
        <v>7.1779031947826422E-2</v>
      </c>
    </row>
    <row r="34" spans="1:15" ht="24.95" customHeight="1" thickBot="1" x14ac:dyDescent="0.3">
      <c r="A34" s="509" t="s">
        <v>93</v>
      </c>
      <c r="B34" s="514"/>
      <c r="C34" s="480">
        <v>4352.8966278658681</v>
      </c>
      <c r="D34" s="585">
        <v>522.49693253182193</v>
      </c>
      <c r="E34" s="585">
        <v>4352.8966278658681</v>
      </c>
      <c r="F34" s="480">
        <v>691.89280234172338</v>
      </c>
      <c r="G34" s="504">
        <v>5567.2863627394145</v>
      </c>
      <c r="H34" s="464"/>
      <c r="I34" s="480">
        <v>4116.7614819280807</v>
      </c>
      <c r="J34" s="585">
        <v>439.44035177047698</v>
      </c>
      <c r="K34" s="585">
        <v>4352.8966278658681</v>
      </c>
      <c r="L34" s="505">
        <v>649.053741666728</v>
      </c>
      <c r="M34" s="480">
        <v>5205.2555753652859</v>
      </c>
      <c r="N34" s="465"/>
      <c r="O34" s="481">
        <v>6.9551010922018541E-2</v>
      </c>
    </row>
    <row r="35" spans="1:15" ht="18" customHeight="1" x14ac:dyDescent="0.25">
      <c r="K35" s="586"/>
      <c r="L35" s="586"/>
    </row>
    <row r="36" spans="1:15" ht="18" customHeight="1" x14ac:dyDescent="0.25">
      <c r="A36" s="506" t="s">
        <v>95</v>
      </c>
      <c r="B36" s="506"/>
      <c r="C36" s="506"/>
      <c r="D36" s="506"/>
      <c r="E36" s="506"/>
      <c r="F36" s="150"/>
      <c r="G36" s="150"/>
      <c r="H36" s="150"/>
      <c r="I36" s="150"/>
      <c r="J36" s="150"/>
      <c r="K36" s="150"/>
      <c r="L36" s="150"/>
      <c r="M36" s="150"/>
      <c r="N36" s="150"/>
      <c r="O36" s="150"/>
    </row>
    <row r="37" spans="1:15" ht="25.5" customHeight="1" thickBot="1" x14ac:dyDescent="0.3">
      <c r="A37" s="515" t="s">
        <v>10</v>
      </c>
      <c r="B37" s="516"/>
      <c r="C37" s="517" t="s">
        <v>169</v>
      </c>
      <c r="D37" s="518" t="s">
        <v>170</v>
      </c>
      <c r="E37" s="519" t="s">
        <v>74</v>
      </c>
    </row>
    <row r="38" spans="1:15" ht="18" customHeight="1" x14ac:dyDescent="0.25">
      <c r="A38" s="520" t="s">
        <v>77</v>
      </c>
      <c r="B38" s="135"/>
      <c r="C38" s="521">
        <v>27228.9857711</v>
      </c>
      <c r="D38" s="522">
        <v>23221.710287410002</v>
      </c>
      <c r="E38" s="152">
        <v>0.17256590639073655</v>
      </c>
    </row>
    <row r="39" spans="1:15" ht="18" customHeight="1" x14ac:dyDescent="0.25">
      <c r="A39" s="523" t="s">
        <v>83</v>
      </c>
      <c r="B39" s="135"/>
      <c r="C39" s="151">
        <v>3017.4807081859744</v>
      </c>
      <c r="D39" s="524">
        <v>2775.2561914661483</v>
      </c>
      <c r="E39" s="525">
        <v>8.7280056329452016E-2</v>
      </c>
    </row>
    <row r="40" spans="1:15" ht="18" customHeight="1" thickBot="1" x14ac:dyDescent="0.3">
      <c r="A40" s="526" t="s">
        <v>167</v>
      </c>
      <c r="B40" s="135"/>
      <c r="C40" s="527">
        <v>3370.9963267571529</v>
      </c>
      <c r="D40" s="527">
        <v>2937.9508075749236</v>
      </c>
      <c r="E40" s="528">
        <v>0.14739713070270177</v>
      </c>
    </row>
    <row r="41" spans="1:15" ht="18" customHeight="1" thickBot="1" x14ac:dyDescent="0.3">
      <c r="A41" s="529" t="s">
        <v>5</v>
      </c>
      <c r="B41" s="530"/>
      <c r="C41" s="531">
        <v>33617.462806043128</v>
      </c>
      <c r="D41" s="532">
        <v>28934.917286451077</v>
      </c>
      <c r="E41" s="533">
        <v>0.16183027147565676</v>
      </c>
    </row>
    <row r="42" spans="1:15" ht="18" customHeight="1" x14ac:dyDescent="0.25">
      <c r="A42" s="523" t="s">
        <v>78</v>
      </c>
      <c r="B42" s="135"/>
      <c r="C42" s="521">
        <v>3743.6261785806601</v>
      </c>
      <c r="D42" s="522">
        <v>4276.0396879148302</v>
      </c>
      <c r="E42" s="534">
        <v>-0.12451089049498432</v>
      </c>
    </row>
    <row r="43" spans="1:15" ht="18" customHeight="1" x14ac:dyDescent="0.25">
      <c r="A43" s="494" t="s">
        <v>185</v>
      </c>
      <c r="B43" s="135"/>
      <c r="C43" s="151">
        <v>15968.863990505128</v>
      </c>
      <c r="D43" s="524">
        <v>14387.876223596229</v>
      </c>
      <c r="E43" s="525">
        <v>0.10988333110039306</v>
      </c>
    </row>
    <row r="44" spans="1:15" ht="18" customHeight="1" x14ac:dyDescent="0.25">
      <c r="A44" s="494" t="s">
        <v>80</v>
      </c>
      <c r="B44" s="135"/>
      <c r="C44" s="535">
        <v>2899.9497386300613</v>
      </c>
      <c r="D44" s="524">
        <v>2671.6945673160653</v>
      </c>
      <c r="E44" s="525">
        <v>8.543460547711379E-2</v>
      </c>
    </row>
    <row r="45" spans="1:15" ht="17.45" customHeight="1" thickBot="1" x14ac:dyDescent="0.3">
      <c r="A45" s="523" t="s">
        <v>85</v>
      </c>
      <c r="B45" s="135"/>
      <c r="C45" s="536">
        <v>1127.4946697563325</v>
      </c>
      <c r="D45" s="527">
        <v>924.92336833412571</v>
      </c>
      <c r="E45" s="528">
        <v>0.2190141457741055</v>
      </c>
    </row>
    <row r="46" spans="1:15" ht="21" customHeight="1" thickBot="1" x14ac:dyDescent="0.3">
      <c r="A46" s="537" t="s">
        <v>6</v>
      </c>
      <c r="B46" s="530"/>
      <c r="C46" s="531">
        <v>23739.934577472181</v>
      </c>
      <c r="D46" s="538">
        <v>22260.533847161252</v>
      </c>
      <c r="E46" s="539">
        <v>6.6458456947544819E-2</v>
      </c>
      <c r="G46" s="143"/>
    </row>
    <row r="47" spans="1:15" ht="19.899999999999999" customHeight="1" thickBot="1" x14ac:dyDescent="0.3">
      <c r="A47" s="509" t="s">
        <v>93</v>
      </c>
      <c r="B47" s="540"/>
      <c r="C47" s="541">
        <v>57357.397383515308</v>
      </c>
      <c r="D47" s="542">
        <v>51195.451133612325</v>
      </c>
      <c r="E47" s="543">
        <v>0.12036120619039448</v>
      </c>
      <c r="F47" s="118"/>
    </row>
    <row r="48" spans="1:15" ht="11.1" customHeight="1" x14ac:dyDescent="0.25">
      <c r="C48" s="118"/>
      <c r="D48" s="118"/>
      <c r="E48" s="118"/>
      <c r="F48" s="118"/>
    </row>
    <row r="49" spans="1:5" ht="15.6" customHeight="1" x14ac:dyDescent="0.2">
      <c r="A49" s="144" t="s">
        <v>187</v>
      </c>
      <c r="C49" s="118"/>
      <c r="D49" s="118"/>
      <c r="E49" s="118"/>
    </row>
    <row r="50" spans="1:5" ht="13.9" customHeight="1" x14ac:dyDescent="0.2">
      <c r="A50" s="144" t="s">
        <v>195</v>
      </c>
    </row>
    <row r="51" spans="1:5" ht="11.1" customHeight="1" x14ac:dyDescent="0.25">
      <c r="A51" s="153"/>
    </row>
  </sheetData>
  <mergeCells count="30">
    <mergeCell ref="D34:E34"/>
    <mergeCell ref="J34:K34"/>
    <mergeCell ref="K35:L35"/>
    <mergeCell ref="D31:E31"/>
    <mergeCell ref="J31:K31"/>
    <mergeCell ref="D32:E32"/>
    <mergeCell ref="J32:K32"/>
    <mergeCell ref="D33:E33"/>
    <mergeCell ref="J33:K33"/>
    <mergeCell ref="D28:E28"/>
    <mergeCell ref="J28:K28"/>
    <mergeCell ref="D29:E29"/>
    <mergeCell ref="J29:K29"/>
    <mergeCell ref="D30:E30"/>
    <mergeCell ref="J30:K30"/>
    <mergeCell ref="D24:E24"/>
    <mergeCell ref="J24:K24"/>
    <mergeCell ref="D25:E25"/>
    <mergeCell ref="J25:K25"/>
    <mergeCell ref="D27:E27"/>
    <mergeCell ref="J27:K27"/>
    <mergeCell ref="D26:E26"/>
    <mergeCell ref="J26:K26"/>
    <mergeCell ref="C23:G23"/>
    <mergeCell ref="I23:M23"/>
    <mergeCell ref="A1:O1"/>
    <mergeCell ref="A2:O2"/>
    <mergeCell ref="A4:O4"/>
    <mergeCell ref="C5:G5"/>
    <mergeCell ref="I5:M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dcterms:created xsi:type="dcterms:W3CDTF">2019-04-23T17:24:11Z</dcterms:created>
  <dcterms:modified xsi:type="dcterms:W3CDTF">2023-04-27T01:02:20Z</dcterms:modified>
</cp:coreProperties>
</file>