
<file path=[Content_Types].xml><?xml version="1.0" encoding="utf-8"?>
<Types xmlns="http://schemas.openxmlformats.org/package/2006/content-types">
  <Default Extension="bin" ContentType="application/vnd.openxmlformats-officedocument.spreadsheetml.customProperty"/>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X03739894\Documents\KOF\Website\Mayo 2020\"/>
    </mc:Choice>
  </mc:AlternateContent>
  <bookViews>
    <workbookView xWindow="0" yWindow="0" windowWidth="20490" windowHeight="6720"/>
  </bookViews>
  <sheets>
    <sheet name="Carátula" sheetId="1" r:id="rId1"/>
    <sheet name="Resumen por división" sheetId="2" r:id="rId2"/>
    <sheet name="Balance Consolidado" sheetId="3" r:id="rId3"/>
    <sheet name="KOF Consolidado" sheetId="4" r:id="rId4"/>
    <sheet name="Div Mex&amp;CA" sheetId="5" r:id="rId5"/>
    <sheet name="Div Sud" sheetId="6" r:id="rId6"/>
    <sheet name="Macroeconómicos" sheetId="7" r:id="rId7"/>
    <sheet name="Volumen T" sheetId="10" r:id="rId8"/>
  </sheets>
  <externalReferences>
    <externalReference r:id="rId9"/>
  </externalReferences>
  <definedNames>
    <definedName name="ebitdaprom">#REF!,#REF!,#REF!,#REF!,#REF!,#REF!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4" l="1"/>
  <c r="C33" i="4"/>
  <c r="E32" i="4"/>
  <c r="F32" i="4" s="1"/>
  <c r="C32" i="4"/>
  <c r="E31" i="4"/>
  <c r="C31" i="4"/>
  <c r="G31" i="4" s="1"/>
  <c r="E30" i="4"/>
  <c r="C30" i="4"/>
  <c r="E29" i="4"/>
  <c r="C29" i="4"/>
  <c r="G29" i="4" s="1"/>
  <c r="E28" i="4"/>
  <c r="C28" i="4"/>
  <c r="G28" i="4" s="1"/>
  <c r="E27" i="4"/>
  <c r="C27" i="4"/>
  <c r="E26" i="4"/>
  <c r="C26" i="4"/>
  <c r="E25" i="4"/>
  <c r="C25" i="4"/>
  <c r="E24" i="4"/>
  <c r="C24" i="4"/>
  <c r="E23" i="4"/>
  <c r="C23" i="4"/>
  <c r="G23" i="4" s="1"/>
  <c r="E22" i="4"/>
  <c r="C22" i="4"/>
  <c r="E21" i="4"/>
  <c r="C21" i="4"/>
  <c r="G21" i="4" s="1"/>
  <c r="E20" i="4"/>
  <c r="C20" i="4"/>
  <c r="D20" i="4" s="1"/>
  <c r="E19" i="4"/>
  <c r="C19" i="4"/>
  <c r="H18" i="4"/>
  <c r="E18" i="4"/>
  <c r="C18" i="4"/>
  <c r="E17" i="4"/>
  <c r="C17" i="4"/>
  <c r="E16" i="4"/>
  <c r="C16" i="4"/>
  <c r="E15" i="4"/>
  <c r="C15" i="4"/>
  <c r="H14" i="4"/>
  <c r="E14" i="4"/>
  <c r="C14" i="4"/>
  <c r="E13" i="4"/>
  <c r="C13" i="4"/>
  <c r="D13" i="4" s="1"/>
  <c r="H12" i="4"/>
  <c r="E12" i="4"/>
  <c r="F12" i="4" s="1"/>
  <c r="C12" i="4"/>
  <c r="E11" i="4"/>
  <c r="C11" i="4"/>
  <c r="E10" i="4"/>
  <c r="C10" i="4"/>
  <c r="E9" i="4"/>
  <c r="C9" i="4"/>
  <c r="H8" i="4"/>
  <c r="E8" i="4"/>
  <c r="C8" i="4"/>
  <c r="G8" i="4" s="1"/>
  <c r="H7" i="4"/>
  <c r="E7" i="4"/>
  <c r="C7" i="4"/>
  <c r="G7" i="4" s="1"/>
  <c r="D19" i="4" l="1"/>
  <c r="D16" i="4"/>
  <c r="G18" i="4"/>
  <c r="D15" i="4"/>
  <c r="F18" i="4"/>
  <c r="D33" i="4"/>
  <c r="G9" i="4"/>
  <c r="G11" i="4"/>
  <c r="D14" i="4"/>
  <c r="D17" i="4"/>
  <c r="G27" i="4"/>
  <c r="F13" i="4"/>
  <c r="F16" i="4"/>
  <c r="F20" i="4"/>
  <c r="G22" i="4"/>
  <c r="F15" i="4"/>
  <c r="F19" i="4"/>
  <c r="G10" i="4"/>
  <c r="G12" i="4"/>
  <c r="G13" i="4"/>
  <c r="F14" i="4"/>
  <c r="G16" i="4"/>
  <c r="F17" i="4"/>
  <c r="G20" i="4"/>
  <c r="G32" i="4"/>
  <c r="F33" i="4"/>
  <c r="D12" i="4"/>
  <c r="G15" i="4"/>
  <c r="D18" i="4"/>
  <c r="D32" i="4"/>
  <c r="G14" i="4"/>
  <c r="G17" i="4"/>
</calcChain>
</file>

<file path=xl/sharedStrings.xml><?xml version="1.0" encoding="utf-8"?>
<sst xmlns="http://schemas.openxmlformats.org/spreadsheetml/2006/main" count="339" uniqueCount="191">
  <si>
    <t xml:space="preserve"> </t>
  </si>
  <si>
    <t>Ingresos totales</t>
  </si>
  <si>
    <t>Utilidad bruta</t>
  </si>
  <si>
    <t>Utilidad de operación</t>
  </si>
  <si>
    <t>Consolidado</t>
  </si>
  <si>
    <t>México y Centroamérica</t>
  </si>
  <si>
    <t>Sudamérica</t>
  </si>
  <si>
    <t>Coca- Cola FEMSA</t>
  </si>
  <si>
    <t>Δ%</t>
  </si>
  <si>
    <t xml:space="preserve">Resultados consolidados del primer trimestre </t>
  </si>
  <si>
    <t>Expresado en millones de pesos mexicanos</t>
  </si>
  <si>
    <t xml:space="preserve">Utilidad de operación </t>
  </si>
  <si>
    <t>Resultados de división México y Centroamérica</t>
  </si>
  <si>
    <t>Resultados de división Sudamérica</t>
  </si>
  <si>
    <t>COCA-COLA FEMSA</t>
  </si>
  <si>
    <t>% Var.</t>
  </si>
  <si>
    <t>NA</t>
  </si>
  <si>
    <t xml:space="preserve">Efectivo, equivalentes de efectivo y valores negociables </t>
  </si>
  <si>
    <t>Total cuentas por cobrar</t>
  </si>
  <si>
    <t>Inventarios</t>
  </si>
  <si>
    <t>Otros activos circulantes</t>
  </si>
  <si>
    <t>Total activos circulantes</t>
  </si>
  <si>
    <t>Propiedad, planta y equipo</t>
  </si>
  <si>
    <t xml:space="preserve">Millones de pesos </t>
  </si>
  <si>
    <t>Participación no controladora</t>
  </si>
  <si>
    <t>Activos</t>
  </si>
  <si>
    <t>Pasivo y capital</t>
  </si>
  <si>
    <t>Capital</t>
  </si>
  <si>
    <t>Mezcla de la deuda</t>
  </si>
  <si>
    <t>Tasa promedio</t>
  </si>
  <si>
    <t>Moneda</t>
  </si>
  <si>
    <t>Pesos mexicanos</t>
  </si>
  <si>
    <t>U.S. dólares</t>
  </si>
  <si>
    <t xml:space="preserve">Pesos colombianos </t>
  </si>
  <si>
    <t>Reales brasileños</t>
  </si>
  <si>
    <t xml:space="preserve">Pesos uruguayos </t>
  </si>
  <si>
    <t xml:space="preserve">Pesos argentinos </t>
  </si>
  <si>
    <t>Deuda total</t>
  </si>
  <si>
    <t>Perfil de vencimiento de deuda</t>
  </si>
  <si>
    <t>CAPEX</t>
  </si>
  <si>
    <t>ESTADO DE RESULTADOS CONSOLIDADO</t>
  </si>
  <si>
    <r>
      <t xml:space="preserve">Millones de pesos </t>
    </r>
    <r>
      <rPr>
        <b/>
        <vertAlign val="superscript"/>
        <sz val="8"/>
        <color rgb="FF393943"/>
        <rFont val="Calibri"/>
        <family val="2"/>
        <scheme val="minor"/>
      </rPr>
      <t>(1)</t>
    </r>
  </si>
  <si>
    <t xml:space="preserve">Por el primer trimestre de: </t>
  </si>
  <si>
    <t>Precio promedio por caja unidad</t>
  </si>
  <si>
    <t>Ventas netas</t>
  </si>
  <si>
    <t xml:space="preserve">Otros ingresos de operación </t>
  </si>
  <si>
    <t>Costo de ventas</t>
  </si>
  <si>
    <t xml:space="preserve">Gastos de operación </t>
  </si>
  <si>
    <t xml:space="preserve">Otros gastos operativos, neto </t>
  </si>
  <si>
    <t xml:space="preserve">Otro gastos no operativos, neto </t>
  </si>
  <si>
    <t xml:space="preserve">Gastos financieros </t>
  </si>
  <si>
    <t>Productos financieros</t>
  </si>
  <si>
    <t xml:space="preserve">Gastos financieros, neto </t>
  </si>
  <si>
    <t xml:space="preserve">Pérdida (utilidad) cambiaria </t>
  </si>
  <si>
    <t xml:space="preserve">(Utilidad) pérdida por posición monetaria en subsidiarias hiperinflacionarias </t>
  </si>
  <si>
    <t xml:space="preserve">(Utilidad) pérdida en instrumentos financieros </t>
  </si>
  <si>
    <t>Resultado integral de financiamiento</t>
  </si>
  <si>
    <t>Utilidad antes de impuestos</t>
  </si>
  <si>
    <t>Impuestos</t>
  </si>
  <si>
    <t>Resultado de operaciones discontinuas</t>
  </si>
  <si>
    <t>Utilidad neta consolidada</t>
  </si>
  <si>
    <t>Utilidad neta atribuible a la participación controladora</t>
  </si>
  <si>
    <t>Flujo operativo y CAPEX</t>
  </si>
  <si>
    <t xml:space="preserve">Depreciación </t>
  </si>
  <si>
    <t>Amortización y otros cargos virtuales</t>
  </si>
  <si>
    <t xml:space="preserve">División México y Centroamérica </t>
  </si>
  <si>
    <t>RESULTADO DE OPERACIONES</t>
  </si>
  <si>
    <t>Por el primer trimestre de:</t>
  </si>
  <si>
    <t>División Sudamérica</t>
  </si>
  <si>
    <t>Δ %</t>
  </si>
  <si>
    <t>Mar-19</t>
  </si>
  <si>
    <t>Dic-18</t>
  </si>
  <si>
    <t>INFORMACIÓN MACROECONÓMICA</t>
  </si>
  <si>
    <r>
      <t xml:space="preserve">Inflación </t>
    </r>
    <r>
      <rPr>
        <b/>
        <vertAlign val="superscript"/>
        <sz val="10"/>
        <color theme="0"/>
        <rFont val="Calibri"/>
        <family val="2"/>
        <scheme val="minor"/>
      </rPr>
      <t>(1)</t>
    </r>
  </si>
  <si>
    <t>México</t>
  </si>
  <si>
    <t>Colombia</t>
  </si>
  <si>
    <t>Brasil</t>
  </si>
  <si>
    <t>Argentina</t>
  </si>
  <si>
    <t>Costa Rica</t>
  </si>
  <si>
    <t>Panamá</t>
  </si>
  <si>
    <t>Guatemala</t>
  </si>
  <si>
    <t>Nicaragua</t>
  </si>
  <si>
    <t>Uruguay</t>
  </si>
  <si>
    <t>1T 2019</t>
  </si>
  <si>
    <t>ESTADO DE SITUACIÓN FINANCIERA CONSOLIDADO</t>
  </si>
  <si>
    <r>
      <t xml:space="preserve">Tipo de cambio promedio de cada periodo </t>
    </r>
    <r>
      <rPr>
        <b/>
        <vertAlign val="superscript"/>
        <sz val="10"/>
        <color theme="0"/>
        <rFont val="Calibri"/>
        <family val="2"/>
        <scheme val="minor"/>
      </rPr>
      <t>(2)</t>
    </r>
  </si>
  <si>
    <t>Tipo de cambio trimestral                                             (moneda local por USD)</t>
  </si>
  <si>
    <t>Tipo de cambio de cierre de periodo</t>
  </si>
  <si>
    <t>Tipo de cambio de cierre                                         (moneda local por USD)</t>
  </si>
  <si>
    <r>
      <rPr>
        <i/>
        <vertAlign val="superscript"/>
        <sz val="9"/>
        <rFont val="Calibri"/>
        <family val="2"/>
        <scheme val="minor"/>
      </rPr>
      <t>(2)</t>
    </r>
    <r>
      <rPr>
        <i/>
        <sz val="9"/>
        <rFont val="Calibri"/>
        <family val="2"/>
        <scheme val="minor"/>
      </rPr>
      <t xml:space="preserve"> Tipo de cambio promedio para cada periodo calculado con el promedio de cada mes.</t>
    </r>
  </si>
  <si>
    <t>Total</t>
  </si>
  <si>
    <t>TOTAL</t>
  </si>
  <si>
    <t>A/A</t>
  </si>
  <si>
    <t>Ingresos</t>
  </si>
  <si>
    <t>Centroamérica</t>
  </si>
  <si>
    <t>Refrescos</t>
  </si>
  <si>
    <t>Otros</t>
  </si>
  <si>
    <t>1T19</t>
  </si>
  <si>
    <r>
      <t xml:space="preserve">Reportado </t>
    </r>
    <r>
      <rPr>
        <b/>
        <vertAlign val="superscript"/>
        <sz val="10"/>
        <color theme="0"/>
        <rFont val="Calibri"/>
        <family val="2"/>
        <scheme val="minor"/>
      </rPr>
      <t>(1)</t>
    </r>
  </si>
  <si>
    <t xml:space="preserve">Transacciones (millones de transacciones) </t>
  </si>
  <si>
    <r>
      <t>Volumen (milliones de cajas unidad)</t>
    </r>
    <r>
      <rPr>
        <b/>
        <vertAlign val="superscript"/>
        <sz val="8"/>
        <color indexed="8"/>
        <rFont val="Calibri"/>
        <family val="2"/>
        <scheme val="minor"/>
      </rPr>
      <t xml:space="preserve"> </t>
    </r>
  </si>
  <si>
    <r>
      <t xml:space="preserve">Ingresos totales </t>
    </r>
    <r>
      <rPr>
        <b/>
        <vertAlign val="superscript"/>
        <sz val="8"/>
        <color indexed="8"/>
        <rFont val="Calibri"/>
        <family val="2"/>
        <scheme val="minor"/>
      </rPr>
      <t>(2)</t>
    </r>
  </si>
  <si>
    <r>
      <t xml:space="preserve">Método de participación operativo (utilidad) pérdida en los resultados de asociadas </t>
    </r>
    <r>
      <rPr>
        <vertAlign val="superscript"/>
        <sz val="8"/>
        <color indexed="8"/>
        <rFont val="Calibri"/>
        <family val="2"/>
        <scheme val="minor"/>
      </rPr>
      <t>(3)</t>
    </r>
  </si>
  <si>
    <t xml:space="preserve">Transacciones (milliones de transacciones) </t>
  </si>
  <si>
    <r>
      <t>Volumen (milliones de cajas unidad)</t>
    </r>
    <r>
      <rPr>
        <b/>
        <vertAlign val="superscript"/>
        <sz val="9"/>
        <color indexed="8"/>
        <rFont val="Calibri"/>
        <family val="2"/>
        <scheme val="minor"/>
      </rPr>
      <t xml:space="preserve"> </t>
    </r>
  </si>
  <si>
    <r>
      <t>Ingresos totales</t>
    </r>
    <r>
      <rPr>
        <b/>
        <vertAlign val="superscript"/>
        <sz val="9"/>
        <color indexed="8"/>
        <rFont val="Calibri"/>
        <family val="2"/>
        <scheme val="minor"/>
      </rPr>
      <t xml:space="preserve"> </t>
    </r>
    <r>
      <rPr>
        <b/>
        <vertAlign val="superscript"/>
        <sz val="10"/>
        <color indexed="8"/>
        <rFont val="Calibri"/>
        <family val="2"/>
        <scheme val="minor"/>
      </rPr>
      <t>(2)</t>
    </r>
  </si>
  <si>
    <r>
      <t>Método de participación operativo (utilidad) pérdida en los resultados de asociadas</t>
    </r>
    <r>
      <rPr>
        <sz val="10"/>
        <color indexed="8"/>
        <rFont val="Calibri"/>
        <family val="2"/>
        <scheme val="minor"/>
      </rPr>
      <t xml:space="preserve"> </t>
    </r>
    <r>
      <rPr>
        <vertAlign val="superscript"/>
        <sz val="10"/>
        <color indexed="8"/>
        <rFont val="Calibri"/>
        <family val="2"/>
        <scheme val="minor"/>
      </rPr>
      <t>(3)</t>
    </r>
  </si>
  <si>
    <r>
      <rPr>
        <b/>
        <sz val="10"/>
        <color indexed="8"/>
        <rFont val="Calibri"/>
        <family val="2"/>
        <scheme val="minor"/>
      </rPr>
      <t>Utilidad de operación</t>
    </r>
    <r>
      <rPr>
        <b/>
        <vertAlign val="superscript"/>
        <sz val="10"/>
        <color indexed="8"/>
        <rFont val="Calibri"/>
        <family val="2"/>
        <scheme val="minor"/>
      </rPr>
      <t xml:space="preserve"> (4)</t>
    </r>
  </si>
  <si>
    <r>
      <t xml:space="preserve">Flujo operativo </t>
    </r>
    <r>
      <rPr>
        <b/>
        <vertAlign val="superscript"/>
        <sz val="10"/>
        <color indexed="8"/>
        <rFont val="Calibri"/>
        <family val="2"/>
        <scheme val="minor"/>
      </rPr>
      <t>(4)(5)</t>
    </r>
  </si>
  <si>
    <t>U12M</t>
  </si>
  <si>
    <r>
      <rPr>
        <i/>
        <vertAlign val="superscript"/>
        <sz val="12"/>
        <rFont val="Calibri"/>
        <family val="2"/>
        <scheme val="minor"/>
      </rPr>
      <t>(1)</t>
    </r>
    <r>
      <rPr>
        <i/>
        <sz val="12"/>
        <rFont val="Calibri"/>
        <family val="2"/>
        <scheme val="minor"/>
      </rPr>
      <t xml:space="preserve"> Después del efecto de los swaps de monedas.</t>
    </r>
  </si>
  <si>
    <r>
      <t xml:space="preserve">Deuda neta incluyendo efecto de coberturas </t>
    </r>
    <r>
      <rPr>
        <vertAlign val="superscript"/>
        <sz val="12"/>
        <color rgb="FF000000"/>
        <rFont val="Calibri"/>
        <family val="2"/>
        <scheme val="minor"/>
      </rPr>
      <t>(1)(3)</t>
    </r>
  </si>
  <si>
    <r>
      <t xml:space="preserve">Deuda neta incluyendo efecto de coberturas / Flujo operativo </t>
    </r>
    <r>
      <rPr>
        <vertAlign val="superscript"/>
        <sz val="12"/>
        <color rgb="FF000000"/>
        <rFont val="Calibri"/>
        <family val="2"/>
        <scheme val="minor"/>
      </rPr>
      <t>(1)(3)</t>
    </r>
  </si>
  <si>
    <r>
      <t xml:space="preserve">Flujo operativo / Gasto financiero, neto </t>
    </r>
    <r>
      <rPr>
        <vertAlign val="superscript"/>
        <sz val="12"/>
        <color rgb="FF000000"/>
        <rFont val="Calibri"/>
        <family val="2"/>
        <scheme val="minor"/>
      </rPr>
      <t>(1)</t>
    </r>
  </si>
  <si>
    <r>
      <t xml:space="preserve">Capitalización </t>
    </r>
    <r>
      <rPr>
        <vertAlign val="superscript"/>
        <sz val="12"/>
        <rFont val="Calibri"/>
        <family val="2"/>
        <scheme val="minor"/>
      </rPr>
      <t>(2)</t>
    </r>
  </si>
  <si>
    <r>
      <rPr>
        <i/>
        <vertAlign val="superscript"/>
        <sz val="12"/>
        <rFont val="Calibri"/>
        <family val="2"/>
        <scheme val="minor"/>
      </rPr>
      <t>(1)</t>
    </r>
    <r>
      <rPr>
        <i/>
        <sz val="12"/>
        <rFont val="Calibri"/>
        <family val="2"/>
        <scheme val="minor"/>
      </rPr>
      <t xml:space="preserve"> Deuda neta = Deuda total - caja</t>
    </r>
  </si>
  <si>
    <r>
      <rPr>
        <i/>
        <vertAlign val="superscript"/>
        <sz val="12"/>
        <rFont val="Calibri"/>
        <family val="2"/>
        <scheme val="minor"/>
      </rPr>
      <t>(2)</t>
    </r>
    <r>
      <rPr>
        <i/>
        <sz val="12"/>
        <rFont val="Calibri"/>
        <family val="2"/>
        <scheme val="minor"/>
      </rPr>
      <t xml:space="preserve"> Deuda total / (deuda a largo plazo + capital social)</t>
    </r>
  </si>
  <si>
    <r>
      <rPr>
        <i/>
        <vertAlign val="superscript"/>
        <sz val="12"/>
        <rFont val="Calibri"/>
        <family val="2"/>
        <scheme val="minor"/>
      </rPr>
      <t>(3)</t>
    </r>
    <r>
      <rPr>
        <i/>
        <sz val="12"/>
        <rFont val="Calibri"/>
        <family val="2"/>
        <scheme val="minor"/>
      </rPr>
      <t xml:space="preserve">  Después del efecto de los swaps de monedas.</t>
    </r>
  </si>
  <si>
    <t>Δ% Reportado</t>
  </si>
  <si>
    <r>
      <rPr>
        <i/>
        <vertAlign val="superscript"/>
        <sz val="9"/>
        <color theme="1"/>
        <rFont val="Calibri"/>
        <family val="2"/>
        <scheme val="minor"/>
      </rPr>
      <t>(1)</t>
    </r>
    <r>
      <rPr>
        <i/>
        <sz val="9"/>
        <color theme="1"/>
        <rFont val="Calibri"/>
        <family val="2"/>
        <scheme val="minor"/>
      </rPr>
      <t xml:space="preserve"> Fuente: inflación estimada por la compañía basada en información histórica publicada por los Bancos Centrales de cada país.</t>
    </r>
  </si>
  <si>
    <t xml:space="preserve">TRIMESTRAL - VOLUMEN, TRANSACCIONES E INGRESOS </t>
  </si>
  <si>
    <r>
      <t xml:space="preserve">Agua </t>
    </r>
    <r>
      <rPr>
        <vertAlign val="superscript"/>
        <sz val="12"/>
        <color rgb="FFC00000"/>
        <rFont val="Calibri"/>
        <family val="2"/>
        <scheme val="minor"/>
      </rPr>
      <t>(1)</t>
    </r>
  </si>
  <si>
    <r>
      <t xml:space="preserve">Garrafón </t>
    </r>
    <r>
      <rPr>
        <vertAlign val="superscript"/>
        <sz val="12"/>
        <color rgb="FFC00000"/>
        <rFont val="Calibri"/>
        <family val="2"/>
        <scheme val="minor"/>
      </rPr>
      <t>(2)</t>
    </r>
  </si>
  <si>
    <t xml:space="preserve"> -</t>
  </si>
  <si>
    <t xml:space="preserve">RESUMEN FINANCIERO DE LOS RESULTADOS DEL PRIMER TRIMESTRE </t>
  </si>
  <si>
    <t xml:space="preserve">Cambio contra el mismo periodo del año anterior </t>
  </si>
  <si>
    <t>Activos Corrientes</t>
  </si>
  <si>
    <t>Activos no corrientes</t>
  </si>
  <si>
    <t>Pasivos no corrientes</t>
  </si>
  <si>
    <t xml:space="preserve">Utilidad neta mayoritaria </t>
  </si>
  <si>
    <t xml:space="preserve">Pasivo Corriente </t>
  </si>
  <si>
    <t>Préstamos bancarios y documentos por pagar</t>
  </si>
  <si>
    <r>
      <t xml:space="preserve">% Deuda Total </t>
    </r>
    <r>
      <rPr>
        <vertAlign val="superscript"/>
        <sz val="11"/>
        <rFont val="Calibri"/>
        <family val="2"/>
        <scheme val="minor"/>
      </rPr>
      <t xml:space="preserve">(1) </t>
    </r>
  </si>
  <si>
    <r>
      <t xml:space="preserve">% Tasa de interés variable </t>
    </r>
    <r>
      <rPr>
        <vertAlign val="superscript"/>
        <sz val="11"/>
        <rFont val="Calibri"/>
        <family val="2"/>
        <scheme val="minor"/>
      </rPr>
      <t>(1) (2)</t>
    </r>
  </si>
  <si>
    <t>% de Ing.</t>
  </si>
  <si>
    <t>% of Ing.</t>
  </si>
  <si>
    <r>
      <t xml:space="preserve">Δ% Comparable </t>
    </r>
    <r>
      <rPr>
        <b/>
        <vertAlign val="superscript"/>
        <sz val="9"/>
        <color rgb="FFC00000"/>
        <rFont val="Calibri"/>
        <family val="2"/>
        <scheme val="minor"/>
      </rPr>
      <t>(6)</t>
    </r>
  </si>
  <si>
    <t>1T20</t>
  </si>
  <si>
    <t>1T 2020</t>
  </si>
  <si>
    <t xml:space="preserve"> Mar-20</t>
  </si>
  <si>
    <t xml:space="preserve"> Dec-19</t>
  </si>
  <si>
    <t>31 de marzo de 2020</t>
  </si>
  <si>
    <t>U12M 2020</t>
  </si>
  <si>
    <t>Año 2019</t>
  </si>
  <si>
    <t>Mar-20</t>
  </si>
  <si>
    <t>Dic-19</t>
  </si>
  <si>
    <t>Volumen</t>
  </si>
  <si>
    <r>
      <rPr>
        <i/>
        <vertAlign val="superscript"/>
        <sz val="10"/>
        <color theme="1"/>
        <rFont val="Calibri"/>
        <family val="2"/>
        <scheme val="minor"/>
      </rPr>
      <t>(1)</t>
    </r>
    <r>
      <rPr>
        <i/>
        <sz val="10"/>
        <color theme="1"/>
        <rFont val="Calibri"/>
        <family val="2"/>
        <scheme val="minor"/>
      </rPr>
      <t xml:space="preserve"> Excluye presentaciones mayores a 5.0 litros; incluye agua saborizada. </t>
    </r>
  </si>
  <si>
    <r>
      <rPr>
        <i/>
        <vertAlign val="superscript"/>
        <sz val="10"/>
        <color theme="1"/>
        <rFont val="Calibri"/>
        <family val="2"/>
        <scheme val="minor"/>
      </rPr>
      <t>(2)</t>
    </r>
    <r>
      <rPr>
        <i/>
        <sz val="10"/>
        <color theme="1"/>
        <rFont val="Calibri"/>
        <family val="2"/>
        <scheme val="minor"/>
      </rPr>
      <t xml:space="preserve"> Garrafón: Agua embotellada no carbonatada en presentaciones de 5.0, 19.0 y 20.0 litros; incluye agua saborizada.</t>
    </r>
  </si>
  <si>
    <t>Transacciones</t>
  </si>
  <si>
    <t>Agua</t>
  </si>
  <si>
    <t>Razones Financieras</t>
  </si>
  <si>
    <t>Reportado</t>
  </si>
  <si>
    <r>
      <t>Comparable</t>
    </r>
    <r>
      <rPr>
        <b/>
        <vertAlign val="superscript"/>
        <sz val="10"/>
        <color theme="0"/>
        <rFont val="Calibri"/>
        <family val="2"/>
        <scheme val="minor"/>
      </rPr>
      <t xml:space="preserve"> (1)</t>
    </r>
  </si>
  <si>
    <r>
      <t xml:space="preserve">Flujo operativo </t>
    </r>
    <r>
      <rPr>
        <vertAlign val="superscript"/>
        <sz val="10"/>
        <rFont val="Calibri"/>
        <family val="2"/>
        <scheme val="minor"/>
      </rPr>
      <t>(2)</t>
    </r>
  </si>
  <si>
    <t>Depreciación acumulada</t>
  </si>
  <si>
    <t>Total propiedad, planta y equipo, neto</t>
  </si>
  <si>
    <t>Activos por Derechos de Uso</t>
  </si>
  <si>
    <t>Inversión en acciones</t>
  </si>
  <si>
    <t>Activos intangibles</t>
  </si>
  <si>
    <t>Otros activos no circulantes</t>
  </si>
  <si>
    <t xml:space="preserve">Total activos  </t>
  </si>
  <si>
    <t>Deuda a corto plazo y documentos</t>
  </si>
  <si>
    <t>Proveedores</t>
  </si>
  <si>
    <t>Vencimiento CP del pasivo por Arrendamiento a LP</t>
  </si>
  <si>
    <t>Otros pasivos corto plazo</t>
  </si>
  <si>
    <t>Pasivo circulante</t>
  </si>
  <si>
    <t>Obligaciones por Arrendamiento LP</t>
  </si>
  <si>
    <t>Otros pasivos de largo plazo</t>
  </si>
  <si>
    <t>Total pasivo</t>
  </si>
  <si>
    <t>Total participación controladora</t>
  </si>
  <si>
    <t>Total Pasivo y Capital</t>
  </si>
  <si>
    <t>Total Capital</t>
  </si>
  <si>
    <t>Otros ingresos de operación</t>
  </si>
  <si>
    <t>Gastos de operación</t>
  </si>
  <si>
    <t>Otros gastos operativos, neto</t>
  </si>
  <si>
    <t>Depreciación, amortización y otros cargos virtuales</t>
  </si>
  <si>
    <r>
      <rPr>
        <i/>
        <vertAlign val="superscript"/>
        <sz val="12"/>
        <rFont val="Calibri"/>
        <family val="2"/>
        <scheme val="minor"/>
      </rPr>
      <t>(2)</t>
    </r>
    <r>
      <rPr>
        <i/>
        <sz val="12"/>
        <rFont val="Calibri"/>
        <family val="2"/>
        <scheme val="minor"/>
      </rPr>
      <t xml:space="preserve"> Calculado sobre la ponderación de la mezcla de deuda remanente para cada año.</t>
    </r>
  </si>
  <si>
    <r>
      <t xml:space="preserve">Utilidad de operación  </t>
    </r>
    <r>
      <rPr>
        <b/>
        <vertAlign val="superscript"/>
        <sz val="8"/>
        <color indexed="8"/>
        <rFont val="Calibri"/>
        <family val="2"/>
        <scheme val="minor"/>
      </rPr>
      <t>(5)</t>
    </r>
  </si>
  <si>
    <r>
      <t xml:space="preserve">Método de participación  no operativo (utilidad) pérdida en los resultados de asociadas </t>
    </r>
    <r>
      <rPr>
        <vertAlign val="superscript"/>
        <sz val="8"/>
        <color indexed="8"/>
        <rFont val="Calibri"/>
        <family val="2"/>
        <scheme val="minor"/>
      </rPr>
      <t>(4)</t>
    </r>
  </si>
  <si>
    <r>
      <t xml:space="preserve">Δ% Comparable </t>
    </r>
    <r>
      <rPr>
        <b/>
        <vertAlign val="superscript"/>
        <sz val="8"/>
        <color rgb="FFC00000"/>
        <rFont val="Calibri"/>
        <family val="2"/>
        <scheme val="minor"/>
      </rPr>
      <t>(7)</t>
    </r>
  </si>
  <si>
    <r>
      <t xml:space="preserve">Utilidad de operación </t>
    </r>
    <r>
      <rPr>
        <vertAlign val="superscript"/>
        <sz val="8"/>
        <color indexed="8"/>
        <rFont val="Calibri"/>
        <family val="2"/>
        <scheme val="minor"/>
      </rPr>
      <t>(5)</t>
    </r>
  </si>
  <si>
    <r>
      <t xml:space="preserve">Flujo operativo </t>
    </r>
    <r>
      <rPr>
        <b/>
        <vertAlign val="superscript"/>
        <sz val="8"/>
        <color indexed="8"/>
        <rFont val="Calibri"/>
        <family val="2"/>
        <scheme val="minor"/>
      </rPr>
      <t>(5)(6)</t>
    </r>
  </si>
  <si>
    <r>
      <rPr>
        <i/>
        <vertAlign val="superscript"/>
        <sz val="10"/>
        <color theme="1"/>
        <rFont val="Calibri"/>
        <family val="2"/>
        <scheme val="minor"/>
      </rPr>
      <t>(3)</t>
    </r>
    <r>
      <rPr>
        <i/>
        <sz val="10"/>
        <color theme="1"/>
        <rFont val="Calibri"/>
        <family val="2"/>
        <scheme val="minor"/>
      </rPr>
      <t xml:space="preserve">  Volumen y transacciones de Brasil no incluye cerveza. </t>
    </r>
  </si>
  <si>
    <r>
      <rPr>
        <i/>
        <vertAlign val="superscript"/>
        <sz val="10"/>
        <color theme="1"/>
        <rFont val="Calibri"/>
        <family val="2"/>
        <scheme val="minor"/>
      </rPr>
      <t>(4)</t>
    </r>
    <r>
      <rPr>
        <i/>
        <sz val="10"/>
        <color theme="1"/>
        <rFont val="Calibri"/>
        <family val="2"/>
        <scheme val="minor"/>
      </rPr>
      <t xml:space="preserve"> Brasil incluye ingresos de cerveza por Ps. 3,786.1 million para el primer trimestre de 2020 y Ps.  4,166.6 milliones para el mismo periodo del año anterior.</t>
    </r>
  </si>
  <si>
    <r>
      <t xml:space="preserve">Brasil </t>
    </r>
    <r>
      <rPr>
        <vertAlign val="superscript"/>
        <sz val="12"/>
        <rFont val="Calibri"/>
        <family val="2"/>
        <scheme val="minor"/>
      </rPr>
      <t>(4)</t>
    </r>
  </si>
  <si>
    <r>
      <t xml:space="preserve"> Brasil </t>
    </r>
    <r>
      <rPr>
        <vertAlign val="superscript"/>
        <sz val="12"/>
        <rFont val="Calibri"/>
        <family val="2"/>
        <scheme val="minor"/>
      </rPr>
      <t>(3)</t>
    </r>
  </si>
  <si>
    <t>Comparable</t>
  </si>
  <si>
    <t>(1) Excepto transacciones, volumen y precio por caja unidad.
(2) Favor de consultar la página 13 para el desglose de ingresos.
(3) Incluye método de participación en Jugos del Valle, Leao Alimentos, Estrella Azul, entre otros
(4) La utilidad de operación y el flujo operativo son líneas presentadas como una métrica non-GAAP para conveniencia del lector.
(5) Flujo operativo = utilidad de operación + depreciación, amortización y otros cargos virtuales de operación
(6) Favor de consultar la página 8 para obtener nuestra definición de “comparable” y la descripción de los factores que afectan la comparabilidad en nuestro desempeño financiero y operativo.</t>
  </si>
  <si>
    <t>(1) Excepto transacciones, volumen y precio por caja unidad.
(2) Favor de consultar la página 13 para el desglose de ingresos. 
(3) Incluye método de participación en Jugos del Valle, Leao Alimentos, Estrella Azul, entre otros.
(4) Incluye método de participación en PIASA, IEQSA, Beta San Miguel, IMER y KSP Participacoes entre otros.
(5) La utilidad de operación y el flujo operativo son líneas presentadas como un métrica non-GAAP para conveniencia del lector.
(6) Flujo operativo = utilidad de operación + depreciación, amortización y otros cargos virtuales de operación
(7) Favor de consultar la página 8 para obtener nuestra definición de “comparable” y la descripción de los factores que afectan la comparabilidad en nuestro desempeño financiero y operativo.</t>
  </si>
  <si>
    <t>(1) Excepto transacciones, volumen y precio por caja unidad.
(2) Favor de consultar la página 13 para el desglose de ingresos.
(3) Incluye método de participación en Leao Alimentos, Verde Campo, entre otros.
(4) Las líneas de utilidad de operación y el flujo operativo se presentan como una métrica non-GAAP para conveniencia del lector.
(5) Flujo operativo = utilidad de operación + depreciación, amortización y otros cargos virtuales de operación.
(6) Favor de consultar la página 8 para obtener nuestra definición de “comparable” y la descripción de los factores que afectan la comparabilidad en nuestro desempeño financiero y operativo.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</si>
</sst>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quot;$&quot;* #,##0.00_-;_-&quot;$&quot;* &quot;-&quot;??_-;_-@_-"/>
    <numFmt numFmtId="43" formatCode="_-* #,##0.00_-;\-* #,##0.00_-;_-* &quot;-&quot;??_-;_-@_-"/>
    <numFmt numFmtId="164" formatCode="0.0%"/>
    <numFmt numFmtId="165" formatCode="_(* #,##0.00_);_(* \(#,##0.00\);_(* &quot;-&quot;??_);_(@_)"/>
    <numFmt numFmtId="166" formatCode="_(* #,##0_);_(* \(#,##0\);_(* &quot;-&quot;??_);_(@_)"/>
    <numFmt numFmtId="167" formatCode="0.0"/>
    <numFmt numFmtId="168" formatCode="_-* #,##0_-;\-* #,##0_-;_-* &quot;-&quot;??_-;_-@_-"/>
    <numFmt numFmtId="169" formatCode="_(* #,##0.0_);_(* \(#,##0.0\);_(* &quot;-&quot;??_);_(@_)"/>
    <numFmt numFmtId="170" formatCode="[$-409]mmm\-yy;@"/>
    <numFmt numFmtId="171" formatCode="_(* #,##0.0000_);_(* \(#,##0.0000\);_(* &quot;-&quot;??_);_(@_)"/>
    <numFmt numFmtId="172" formatCode="0.0%;\(0.0%\)"/>
  </numFmts>
  <fonts count="88" x14ac:knownFonts="1">
    <font>
      <sz val="11"/>
      <color theme="1"/>
      <name val="Calibri"/>
      <family val="2"/>
      <scheme val="minor"/>
    </font>
    <font>
      <sz val="11"/>
      <color theme="1"/>
      <name val="Calibri"/>
      <family val="2"/>
      <scheme val="minor"/>
    </font>
    <font>
      <b/>
      <sz val="10"/>
      <color theme="0"/>
      <name val="Calibri"/>
      <family val="2"/>
      <scheme val="minor"/>
    </font>
    <font>
      <sz val="10"/>
      <name val="Calibri"/>
      <family val="2"/>
      <scheme val="minor"/>
    </font>
    <font>
      <b/>
      <vertAlign val="superscript"/>
      <sz val="10"/>
      <color theme="0"/>
      <name val="Calibri"/>
      <family val="2"/>
      <scheme val="minor"/>
    </font>
    <font>
      <b/>
      <sz val="10"/>
      <name val="Calibri"/>
      <family val="2"/>
      <scheme val="minor"/>
    </font>
    <font>
      <sz val="10"/>
      <color theme="1"/>
      <name val="Calibri"/>
      <family val="2"/>
      <scheme val="minor"/>
    </font>
    <font>
      <sz val="10"/>
      <color indexed="8"/>
      <name val="Calibri"/>
      <family val="2"/>
      <scheme val="minor"/>
    </font>
    <font>
      <sz val="10"/>
      <name val="Arial"/>
      <family val="2"/>
    </font>
    <font>
      <sz val="10"/>
      <name val="MS Sans Serif"/>
      <family val="2"/>
    </font>
    <font>
      <b/>
      <sz val="8"/>
      <name val="Calibri"/>
      <family val="2"/>
      <scheme val="minor"/>
    </font>
    <font>
      <sz val="8"/>
      <color indexed="12"/>
      <name val="Calibri"/>
      <family val="2"/>
      <scheme val="minor"/>
    </font>
    <font>
      <b/>
      <i/>
      <sz val="8"/>
      <color indexed="8"/>
      <name val="Calibri"/>
      <family val="2"/>
      <scheme val="minor"/>
    </font>
    <font>
      <sz val="10"/>
      <color indexed="12"/>
      <name val="Calibri"/>
      <family val="2"/>
      <scheme val="minor"/>
    </font>
    <font>
      <i/>
      <sz val="8"/>
      <name val="Calibri"/>
      <family val="2"/>
      <scheme val="minor"/>
    </font>
    <font>
      <b/>
      <sz val="10"/>
      <color rgb="FF393943"/>
      <name val="Calibri"/>
      <family val="2"/>
      <scheme val="minor"/>
    </font>
    <font>
      <b/>
      <sz val="10"/>
      <color theme="1"/>
      <name val="Calibri"/>
      <family val="2"/>
      <scheme val="minor"/>
    </font>
    <font>
      <b/>
      <sz val="10"/>
      <color rgb="FF850026"/>
      <name val="Calibri"/>
      <family val="2"/>
      <scheme val="minor"/>
    </font>
    <font>
      <sz val="10"/>
      <color rgb="FF000000"/>
      <name val="Calibri"/>
      <family val="2"/>
      <scheme val="minor"/>
    </font>
    <font>
      <vertAlign val="superscript"/>
      <sz val="10"/>
      <name val="Calibri"/>
      <family val="2"/>
      <scheme val="minor"/>
    </font>
    <font>
      <vertAlign val="superscript"/>
      <sz val="10"/>
      <color indexed="8"/>
      <name val="Calibri"/>
      <family val="2"/>
      <scheme val="minor"/>
    </font>
    <font>
      <sz val="12"/>
      <name val="Calibri"/>
      <family val="2"/>
      <scheme val="minor"/>
    </font>
    <font>
      <b/>
      <sz val="9"/>
      <color rgb="FF393943"/>
      <name val="Calibri"/>
      <family val="2"/>
      <scheme val="minor"/>
    </font>
    <font>
      <sz val="8"/>
      <name val="Calibri"/>
      <family val="2"/>
      <scheme val="minor"/>
    </font>
    <font>
      <b/>
      <sz val="9"/>
      <color theme="0"/>
      <name val="Calibri"/>
      <family val="2"/>
      <scheme val="minor"/>
    </font>
    <font>
      <b/>
      <sz val="8"/>
      <color theme="0"/>
      <name val="Calibri"/>
      <family val="2"/>
      <scheme val="minor"/>
    </font>
    <font>
      <sz val="9"/>
      <name val="Calibri"/>
      <family val="2"/>
      <scheme val="minor"/>
    </font>
    <font>
      <sz val="9"/>
      <color indexed="8"/>
      <name val="Calibri"/>
      <family val="2"/>
      <scheme val="minor"/>
    </font>
    <font>
      <b/>
      <sz val="9"/>
      <name val="Calibri"/>
      <family val="2"/>
      <scheme val="minor"/>
    </font>
    <font>
      <b/>
      <sz val="9"/>
      <color indexed="8"/>
      <name val="Calibri"/>
      <family val="2"/>
      <scheme val="minor"/>
    </font>
    <font>
      <vertAlign val="superscript"/>
      <sz val="8"/>
      <color indexed="8"/>
      <name val="Calibri"/>
      <family val="2"/>
      <scheme val="minor"/>
    </font>
    <font>
      <sz val="9"/>
      <color theme="1"/>
      <name val="Calibri"/>
      <family val="2"/>
      <scheme val="minor"/>
    </font>
    <font>
      <b/>
      <sz val="8"/>
      <color rgb="FFC00000"/>
      <name val="Calibri"/>
      <family val="2"/>
      <scheme val="minor"/>
    </font>
    <font>
      <i/>
      <sz val="9"/>
      <name val="Calibri"/>
      <family val="2"/>
      <scheme val="minor"/>
    </font>
    <font>
      <b/>
      <sz val="8"/>
      <color rgb="FF393943"/>
      <name val="Calibri"/>
      <family val="2"/>
      <scheme val="minor"/>
    </font>
    <font>
      <b/>
      <vertAlign val="superscript"/>
      <sz val="8"/>
      <color rgb="FF393943"/>
      <name val="Calibri"/>
      <family val="2"/>
      <scheme val="minor"/>
    </font>
    <font>
      <b/>
      <sz val="8"/>
      <color indexed="8"/>
      <name val="Calibri"/>
      <family val="2"/>
      <scheme val="minor"/>
    </font>
    <font>
      <b/>
      <vertAlign val="superscript"/>
      <sz val="8"/>
      <color rgb="FFC00000"/>
      <name val="Calibri"/>
      <family val="2"/>
      <scheme val="minor"/>
    </font>
    <font>
      <b/>
      <vertAlign val="superscript"/>
      <sz val="8"/>
      <color indexed="8"/>
      <name val="Calibri"/>
      <family val="2"/>
      <scheme val="minor"/>
    </font>
    <font>
      <sz val="8"/>
      <color indexed="8"/>
      <name val="Calibri"/>
      <family val="2"/>
      <scheme val="minor"/>
    </font>
    <font>
      <b/>
      <sz val="8"/>
      <color rgb="FFFF0000"/>
      <name val="Calibri"/>
      <family val="2"/>
      <scheme val="minor"/>
    </font>
    <font>
      <sz val="9"/>
      <color rgb="FFFF0000"/>
      <name val="Calibri"/>
      <family val="2"/>
      <scheme val="minor"/>
    </font>
    <font>
      <sz val="11"/>
      <name val="Arial Narrow"/>
      <family val="2"/>
    </font>
    <font>
      <sz val="11"/>
      <color indexed="10"/>
      <name val="Arial Narrow"/>
      <family val="2"/>
    </font>
    <font>
      <sz val="12"/>
      <name val="Arial Narrow"/>
      <family val="2"/>
    </font>
    <font>
      <sz val="11"/>
      <color indexed="8"/>
      <name val="Arial Narrow"/>
      <family val="2"/>
    </font>
    <font>
      <b/>
      <sz val="8"/>
      <color rgb="FF850026"/>
      <name val="Calibri"/>
      <family val="2"/>
      <scheme val="minor"/>
    </font>
    <font>
      <b/>
      <sz val="9"/>
      <color rgb="FFC00000"/>
      <name val="Calibri"/>
      <family val="2"/>
      <scheme val="minor"/>
    </font>
    <font>
      <b/>
      <vertAlign val="superscript"/>
      <sz val="9"/>
      <color rgb="FFC00000"/>
      <name val="Calibri"/>
      <family val="2"/>
      <scheme val="minor"/>
    </font>
    <font>
      <b/>
      <vertAlign val="superscript"/>
      <sz val="9"/>
      <color indexed="8"/>
      <name val="Calibri"/>
      <family val="2"/>
      <scheme val="minor"/>
    </font>
    <font>
      <b/>
      <vertAlign val="superscript"/>
      <sz val="10"/>
      <color indexed="8"/>
      <name val="Calibri"/>
      <family val="2"/>
      <scheme val="minor"/>
    </font>
    <font>
      <b/>
      <sz val="10"/>
      <color indexed="8"/>
      <name val="Calibri"/>
      <family val="2"/>
      <scheme val="minor"/>
    </font>
    <font>
      <sz val="9"/>
      <color indexed="12"/>
      <name val="Calibri"/>
      <family val="2"/>
      <scheme val="minor"/>
    </font>
    <font>
      <b/>
      <sz val="9"/>
      <color rgb="FF850026"/>
      <name val="Calibri"/>
      <family val="2"/>
      <scheme val="minor"/>
    </font>
    <font>
      <i/>
      <sz val="9"/>
      <color theme="1"/>
      <name val="Calibri"/>
      <family val="2"/>
      <scheme val="minor"/>
    </font>
    <font>
      <i/>
      <vertAlign val="superscript"/>
      <sz val="9"/>
      <color theme="1"/>
      <name val="Calibri"/>
      <family val="2"/>
      <scheme val="minor"/>
    </font>
    <font>
      <sz val="9"/>
      <color theme="0"/>
      <name val="Calibri"/>
      <family val="2"/>
      <scheme val="minor"/>
    </font>
    <font>
      <i/>
      <sz val="9"/>
      <color indexed="12"/>
      <name val="Calibri"/>
      <family val="2"/>
      <scheme val="minor"/>
    </font>
    <font>
      <i/>
      <vertAlign val="superscript"/>
      <sz val="9"/>
      <name val="Calibri"/>
      <family val="2"/>
      <scheme val="minor"/>
    </font>
    <font>
      <b/>
      <sz val="12"/>
      <color theme="0"/>
      <name val="Calibri"/>
      <family val="2"/>
      <scheme val="minor"/>
    </font>
    <font>
      <b/>
      <sz val="12"/>
      <color rgb="FF393943"/>
      <name val="Calibri"/>
      <family val="2"/>
      <scheme val="minor"/>
    </font>
    <font>
      <b/>
      <sz val="12"/>
      <name val="Calibri"/>
      <family val="2"/>
      <scheme val="minor"/>
    </font>
    <font>
      <b/>
      <sz val="12"/>
      <color rgb="FFC00000"/>
      <name val="Calibri"/>
      <family val="2"/>
      <scheme val="minor"/>
    </font>
    <font>
      <sz val="12"/>
      <color indexed="8"/>
      <name val="Calibri"/>
      <family val="2"/>
      <scheme val="minor"/>
    </font>
    <font>
      <b/>
      <sz val="12"/>
      <color indexed="8"/>
      <name val="Calibri"/>
      <family val="2"/>
      <scheme val="minor"/>
    </font>
    <font>
      <i/>
      <sz val="12"/>
      <name val="Calibri"/>
      <family val="2"/>
      <scheme val="minor"/>
    </font>
    <font>
      <i/>
      <vertAlign val="superscript"/>
      <sz val="12"/>
      <name val="Calibri"/>
      <family val="2"/>
      <scheme val="minor"/>
    </font>
    <font>
      <vertAlign val="superscript"/>
      <sz val="12"/>
      <color indexed="8"/>
      <name val="Calibri"/>
      <family val="2"/>
      <scheme val="minor"/>
    </font>
    <font>
      <b/>
      <sz val="12"/>
      <color indexed="10"/>
      <name val="Calibri"/>
      <family val="2"/>
      <scheme val="minor"/>
    </font>
    <font>
      <b/>
      <i/>
      <sz val="12"/>
      <color rgb="FFC00000"/>
      <name val="Calibri"/>
      <family val="2"/>
      <scheme val="minor"/>
    </font>
    <font>
      <vertAlign val="superscript"/>
      <sz val="12"/>
      <color rgb="FF000000"/>
      <name val="Calibri"/>
      <family val="2"/>
      <scheme val="minor"/>
    </font>
    <font>
      <sz val="12"/>
      <color rgb="FF000000"/>
      <name val="Calibri"/>
      <family val="2"/>
      <scheme val="minor"/>
    </font>
    <font>
      <sz val="12"/>
      <color theme="1"/>
      <name val="Calibri"/>
      <family val="2"/>
      <scheme val="minor"/>
    </font>
    <font>
      <vertAlign val="superscript"/>
      <sz val="12"/>
      <name val="Calibri"/>
      <family val="2"/>
      <scheme val="minor"/>
    </font>
    <font>
      <sz val="11"/>
      <name val="Calibri"/>
      <family val="2"/>
      <scheme val="minor"/>
    </font>
    <font>
      <sz val="12"/>
      <color indexed="12"/>
      <name val="Calibri"/>
      <family val="2"/>
      <scheme val="minor"/>
    </font>
    <font>
      <vertAlign val="superscript"/>
      <sz val="12"/>
      <color rgb="FFC00000"/>
      <name val="Calibri"/>
      <family val="2"/>
      <scheme val="minor"/>
    </font>
    <font>
      <vertAlign val="superscript"/>
      <sz val="11"/>
      <name val="Calibri"/>
      <family val="2"/>
      <scheme val="minor"/>
    </font>
    <font>
      <sz val="10"/>
      <name val="Arial"/>
    </font>
    <font>
      <b/>
      <sz val="10.5"/>
      <color indexed="8"/>
      <name val="Calibri"/>
      <family val="2"/>
      <scheme val="minor"/>
    </font>
    <font>
      <sz val="10.5"/>
      <name val="Calibri"/>
      <family val="2"/>
      <scheme val="minor"/>
    </font>
    <font>
      <b/>
      <sz val="10.5"/>
      <name val="Calibri"/>
      <family val="2"/>
      <scheme val="minor"/>
    </font>
    <font>
      <sz val="10.5"/>
      <color indexed="12"/>
      <name val="Calibri"/>
      <family val="2"/>
      <scheme val="minor"/>
    </font>
    <font>
      <b/>
      <sz val="16"/>
      <color theme="0"/>
      <name val="Calibri"/>
      <family val="2"/>
      <scheme val="minor"/>
    </font>
    <font>
      <i/>
      <sz val="10"/>
      <color theme="1"/>
      <name val="Calibri"/>
      <family val="2"/>
      <scheme val="minor"/>
    </font>
    <font>
      <i/>
      <vertAlign val="superscript"/>
      <sz val="10"/>
      <color theme="1"/>
      <name val="Calibri"/>
      <family val="2"/>
      <scheme val="minor"/>
    </font>
    <font>
      <b/>
      <sz val="14"/>
      <color theme="0"/>
      <name val="Calibri"/>
      <family val="2"/>
      <scheme val="minor"/>
    </font>
    <font>
      <sz val="8"/>
      <color theme="1"/>
      <name val="Calibri"/>
      <family val="2"/>
      <scheme val="minor"/>
    </font>
  </fonts>
  <fills count="8">
    <fill>
      <patternFill patternType="none"/>
    </fill>
    <fill>
      <patternFill patternType="gray125"/>
    </fill>
    <fill>
      <patternFill patternType="solid">
        <fgColor rgb="FF393943"/>
        <bgColor indexed="64"/>
      </patternFill>
    </fill>
    <fill>
      <patternFill patternType="solid">
        <fgColor rgb="FFC00000"/>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000000"/>
      </patternFill>
    </fill>
  </fills>
  <borders count="13">
    <border>
      <left/>
      <right/>
      <top/>
      <bottom/>
      <diagonal/>
    </border>
    <border>
      <left/>
      <right/>
      <top style="thin">
        <color indexed="64"/>
      </top>
      <bottom/>
      <diagonal/>
    </border>
    <border>
      <left/>
      <right/>
      <top/>
      <bottom style="thin">
        <color indexed="64"/>
      </bottom>
      <diagonal/>
    </border>
    <border>
      <left/>
      <right/>
      <top/>
      <bottom style="medium">
        <color rgb="FFC00000"/>
      </bottom>
      <diagonal/>
    </border>
    <border>
      <left/>
      <right/>
      <top/>
      <bottom style="dotted">
        <color rgb="FF393943"/>
      </bottom>
      <diagonal/>
    </border>
    <border>
      <left/>
      <right/>
      <top style="thin">
        <color indexed="64"/>
      </top>
      <bottom style="thin">
        <color indexed="64"/>
      </bottom>
      <diagonal/>
    </border>
    <border>
      <left/>
      <right/>
      <top style="thin">
        <color rgb="FF393943"/>
      </top>
      <bottom style="medium">
        <color rgb="FFC00000"/>
      </bottom>
      <diagonal/>
    </border>
    <border>
      <left/>
      <right/>
      <top/>
      <bottom style="thin">
        <color rgb="FF393943"/>
      </bottom>
      <diagonal/>
    </border>
    <border>
      <left/>
      <right/>
      <top style="thin">
        <color indexed="64"/>
      </top>
      <bottom style="medium">
        <color rgb="FFC00000"/>
      </bottom>
      <diagonal/>
    </border>
    <border>
      <left/>
      <right/>
      <top style="medium">
        <color rgb="FFC00000"/>
      </top>
      <bottom style="hair">
        <color indexed="64"/>
      </bottom>
      <diagonal/>
    </border>
    <border>
      <left/>
      <right/>
      <top style="hair">
        <color indexed="64"/>
      </top>
      <bottom/>
      <diagonal/>
    </border>
    <border>
      <left/>
      <right/>
      <top/>
      <bottom style="medium">
        <color indexed="64"/>
      </bottom>
      <diagonal/>
    </border>
    <border>
      <left/>
      <right/>
      <top style="medium">
        <color rgb="FFC00000"/>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8" fillId="0" borderId="0"/>
    <xf numFmtId="9" fontId="8" fillId="0" borderId="0" applyFont="0" applyFill="0" applyBorder="0" applyAlignment="0" applyProtection="0"/>
    <xf numFmtId="0" fontId="78" fillId="0" borderId="0"/>
    <xf numFmtId="165" fontId="8" fillId="0" borderId="0" applyFont="0" applyFill="0" applyBorder="0" applyAlignment="0" applyProtection="0"/>
  </cellStyleXfs>
  <cellXfs count="443">
    <xf numFmtId="0" fontId="0" fillId="0" borderId="0" xfId="0"/>
    <xf numFmtId="0" fontId="3" fillId="0" borderId="0" xfId="0" applyFont="1"/>
    <xf numFmtId="0" fontId="1" fillId="0" borderId="0" xfId="0" applyFont="1" applyBorder="1"/>
    <xf numFmtId="0" fontId="6" fillId="0" borderId="0" xfId="0" applyFont="1" applyBorder="1"/>
    <xf numFmtId="0" fontId="6" fillId="0" borderId="3" xfId="0" applyFont="1" applyBorder="1"/>
    <xf numFmtId="0" fontId="3" fillId="0" borderId="0" xfId="0" applyFont="1" applyBorder="1"/>
    <xf numFmtId="0" fontId="6" fillId="0" borderId="0" xfId="0" applyFont="1" applyFill="1" applyBorder="1"/>
    <xf numFmtId="0" fontId="10" fillId="4" borderId="0" xfId="3" applyFont="1" applyFill="1" applyBorder="1" applyAlignment="1">
      <alignment horizontal="centerContinuous" vertical="center" wrapText="1"/>
    </xf>
    <xf numFmtId="0" fontId="10" fillId="4" borderId="0" xfId="3" applyFont="1" applyFill="1" applyBorder="1" applyAlignment="1">
      <alignment horizontal="centerContinuous" vertical="center"/>
    </xf>
    <xf numFmtId="0" fontId="11" fillId="4" borderId="0" xfId="4" applyFont="1" applyFill="1" applyBorder="1" applyAlignment="1">
      <alignment horizontal="centerContinuous" vertical="center" shrinkToFit="1"/>
    </xf>
    <xf numFmtId="0" fontId="12" fillId="4" borderId="0" xfId="4" applyFont="1" applyFill="1" applyBorder="1" applyAlignment="1">
      <alignment vertical="center" wrapText="1"/>
    </xf>
    <xf numFmtId="0" fontId="12" fillId="4" borderId="0" xfId="4" applyFont="1" applyFill="1" applyBorder="1" applyAlignment="1">
      <alignment vertical="center"/>
    </xf>
    <xf numFmtId="0" fontId="13" fillId="4" borderId="0" xfId="4" applyFont="1" applyFill="1" applyBorder="1" applyAlignment="1">
      <alignment vertical="center" shrinkToFit="1"/>
    </xf>
    <xf numFmtId="0" fontId="2" fillId="3" borderId="0" xfId="4" applyFont="1" applyFill="1" applyBorder="1" applyAlignment="1">
      <alignment horizontal="centerContinuous" vertical="center" shrinkToFit="1"/>
    </xf>
    <xf numFmtId="0" fontId="3" fillId="0" borderId="0" xfId="0" applyFont="1" applyAlignment="1">
      <alignment vertical="center"/>
    </xf>
    <xf numFmtId="0" fontId="14" fillId="4" borderId="0" xfId="4" applyFont="1" applyFill="1"/>
    <xf numFmtId="0" fontId="11" fillId="4" borderId="0" xfId="4" applyFont="1" applyFill="1" applyBorder="1" applyAlignment="1">
      <alignment vertical="center" shrinkToFit="1"/>
    </xf>
    <xf numFmtId="0" fontId="15" fillId="5" borderId="4" xfId="4" applyFont="1" applyFill="1" applyBorder="1" applyAlignment="1">
      <alignment horizontal="center" vertical="center" wrapText="1" shrinkToFit="1"/>
    </xf>
    <xf numFmtId="0" fontId="16" fillId="5" borderId="4" xfId="4" applyFont="1" applyFill="1" applyBorder="1" applyAlignment="1">
      <alignment horizontal="center" vertical="center" wrapText="1" shrinkToFit="1"/>
    </xf>
    <xf numFmtId="0" fontId="17" fillId="4" borderId="0" xfId="4" applyFont="1" applyFill="1" applyBorder="1" applyAlignment="1">
      <alignment horizontal="center" vertical="center" wrapText="1" shrinkToFit="1"/>
    </xf>
    <xf numFmtId="0" fontId="3" fillId="0" borderId="0" xfId="4" applyFont="1" applyFill="1" applyBorder="1" applyAlignment="1">
      <alignment vertical="center"/>
    </xf>
    <xf numFmtId="0" fontId="3" fillId="0" borderId="0" xfId="4" applyFont="1" applyFill="1" applyBorder="1" applyAlignment="1">
      <alignment horizontal="left" vertical="center" wrapText="1" shrinkToFit="1"/>
    </xf>
    <xf numFmtId="3" fontId="18" fillId="0" borderId="0" xfId="0" applyNumberFormat="1" applyFont="1" applyFill="1" applyBorder="1" applyAlignment="1">
      <alignment horizontal="center"/>
    </xf>
    <xf numFmtId="0" fontId="7" fillId="0" borderId="3" xfId="4" applyFont="1" applyFill="1" applyBorder="1" applyAlignment="1">
      <alignment wrapText="1"/>
    </xf>
    <xf numFmtId="0" fontId="7" fillId="0" borderId="3" xfId="4" applyFont="1" applyFill="1" applyBorder="1" applyAlignment="1">
      <alignment vertical="center" wrapText="1" shrinkToFit="1"/>
    </xf>
    <xf numFmtId="166" fontId="3" fillId="0" borderId="3" xfId="1" applyNumberFormat="1" applyFont="1" applyFill="1" applyBorder="1" applyAlignment="1">
      <alignment horizontal="center" vertical="center" wrapText="1" shrinkToFit="1"/>
    </xf>
    <xf numFmtId="0" fontId="21" fillId="4" borderId="0" xfId="4" applyFont="1" applyFill="1" applyBorder="1" applyAlignment="1">
      <alignment vertical="center"/>
    </xf>
    <xf numFmtId="0" fontId="21" fillId="4" borderId="0" xfId="4" applyFont="1" applyFill="1" applyAlignment="1">
      <alignment vertical="center"/>
    </xf>
    <xf numFmtId="0" fontId="21" fillId="5" borderId="0" xfId="4" applyFont="1" applyFill="1" applyBorder="1" applyAlignment="1">
      <alignment vertical="center"/>
    </xf>
    <xf numFmtId="0" fontId="21" fillId="5" borderId="0" xfId="4" applyFont="1" applyFill="1" applyAlignment="1">
      <alignment vertical="center"/>
    </xf>
    <xf numFmtId="9" fontId="26" fillId="5" borderId="0" xfId="2" applyFont="1" applyFill="1" applyBorder="1" applyAlignment="1">
      <alignment horizontal="right" wrapText="1" shrinkToFit="1"/>
    </xf>
    <xf numFmtId="0" fontId="23" fillId="4" borderId="0" xfId="0" applyFont="1" applyFill="1" applyAlignment="1">
      <alignment vertical="center" wrapText="1" shrinkToFit="1"/>
    </xf>
    <xf numFmtId="0" fontId="10" fillId="4" borderId="0" xfId="0" applyFont="1" applyFill="1" applyAlignment="1">
      <alignment horizontal="centerContinuous" vertical="center" wrapText="1"/>
    </xf>
    <xf numFmtId="0" fontId="10" fillId="4" borderId="0" xfId="0" applyFont="1" applyFill="1" applyBorder="1" applyAlignment="1">
      <alignment horizontal="centerContinuous" vertical="center" wrapText="1" shrinkToFit="1"/>
    </xf>
    <xf numFmtId="0" fontId="10" fillId="4" borderId="0" xfId="0" applyFont="1" applyFill="1" applyAlignment="1">
      <alignment horizontal="right" vertical="center" wrapText="1" shrinkToFit="1"/>
    </xf>
    <xf numFmtId="0" fontId="10" fillId="4" borderId="0" xfId="0" applyFont="1" applyFill="1" applyBorder="1" applyAlignment="1">
      <alignment horizontal="right" vertical="center" wrapText="1" shrinkToFit="1"/>
    </xf>
    <xf numFmtId="0" fontId="10" fillId="4" borderId="0" xfId="3" quotePrefix="1" applyFont="1" applyFill="1" applyBorder="1" applyAlignment="1">
      <alignment horizontal="left" vertical="center" wrapText="1"/>
    </xf>
    <xf numFmtId="0" fontId="10" fillId="4" borderId="0" xfId="3" quotePrefix="1" applyFont="1" applyFill="1" applyBorder="1" applyAlignment="1">
      <alignment horizontal="left" vertical="center" wrapText="1" shrinkToFit="1"/>
    </xf>
    <xf numFmtId="0" fontId="10" fillId="4" borderId="0" xfId="3" applyFont="1" applyFill="1" applyBorder="1" applyAlignment="1">
      <alignment horizontal="left" vertical="center" wrapText="1"/>
    </xf>
    <xf numFmtId="0" fontId="10" fillId="4" borderId="0" xfId="3" applyFont="1" applyFill="1" applyBorder="1" applyAlignment="1">
      <alignment horizontal="left" vertical="center" wrapText="1" shrinkToFit="1"/>
    </xf>
    <xf numFmtId="0" fontId="32" fillId="4" borderId="0" xfId="0" applyFont="1" applyFill="1" applyBorder="1" applyAlignment="1">
      <alignment horizontal="right" vertical="center" wrapText="1" shrinkToFit="1"/>
    </xf>
    <xf numFmtId="0" fontId="32" fillId="4" borderId="0" xfId="0" applyFont="1" applyFill="1" applyBorder="1" applyAlignment="1">
      <alignment horizontal="center" vertical="center" wrapText="1" shrinkToFit="1"/>
    </xf>
    <xf numFmtId="0" fontId="39" fillId="0" borderId="0" xfId="0" applyFont="1" applyFill="1" applyBorder="1" applyAlignment="1">
      <alignment vertical="center"/>
    </xf>
    <xf numFmtId="0" fontId="39" fillId="4" borderId="0" xfId="0" applyFont="1" applyFill="1" applyBorder="1" applyAlignment="1">
      <alignment vertical="center"/>
    </xf>
    <xf numFmtId="0" fontId="39" fillId="5" borderId="0" xfId="0" applyFont="1" applyFill="1" applyBorder="1" applyAlignment="1">
      <alignment vertical="center" wrapText="1" shrinkToFit="1"/>
    </xf>
    <xf numFmtId="0" fontId="36" fillId="4" borderId="0" xfId="0" applyFont="1" applyFill="1" applyBorder="1" applyAlignment="1">
      <alignment vertical="center"/>
    </xf>
    <xf numFmtId="0" fontId="23" fillId="5" borderId="0" xfId="0" applyFont="1" applyFill="1" applyAlignment="1">
      <alignment vertical="center" wrapText="1" shrinkToFit="1"/>
    </xf>
    <xf numFmtId="0" fontId="23" fillId="4" borderId="0" xfId="0" applyFont="1" applyFill="1" applyBorder="1" applyAlignment="1">
      <alignment vertical="center" wrapText="1" shrinkToFit="1"/>
    </xf>
    <xf numFmtId="0" fontId="39" fillId="5" borderId="0" xfId="0" applyFont="1" applyFill="1" applyBorder="1" applyAlignment="1">
      <alignment horizontal="left" vertical="center" wrapText="1"/>
    </xf>
    <xf numFmtId="164" fontId="26" fillId="4" borderId="0" xfId="2" applyNumberFormat="1" applyFont="1" applyFill="1" applyBorder="1" applyAlignment="1">
      <alignment horizontal="right" wrapText="1" shrinkToFit="1"/>
    </xf>
    <xf numFmtId="164" fontId="26" fillId="5" borderId="0" xfId="2" applyNumberFormat="1" applyFont="1" applyFill="1" applyBorder="1" applyAlignment="1">
      <alignment horizontal="right" wrapText="1" shrinkToFit="1"/>
    </xf>
    <xf numFmtId="0" fontId="23" fillId="4" borderId="0" xfId="0" applyFont="1" applyFill="1" applyBorder="1" applyAlignment="1">
      <alignment vertical="center"/>
    </xf>
    <xf numFmtId="0" fontId="39" fillId="4" borderId="0" xfId="0" quotePrefix="1" applyFont="1" applyFill="1" applyBorder="1" applyAlignment="1">
      <alignment horizontal="left" vertical="center"/>
    </xf>
    <xf numFmtId="0" fontId="39" fillId="5" borderId="5" xfId="0" applyFont="1" applyFill="1" applyBorder="1" applyAlignment="1">
      <alignment horizontal="left" vertical="center" wrapText="1"/>
    </xf>
    <xf numFmtId="164" fontId="26" fillId="4" borderId="5" xfId="2" applyNumberFormat="1" applyFont="1" applyFill="1" applyBorder="1" applyAlignment="1">
      <alignment horizontal="right" wrapText="1" shrinkToFit="1"/>
    </xf>
    <xf numFmtId="164" fontId="26" fillId="5" borderId="5" xfId="2" applyNumberFormat="1" applyFont="1" applyFill="1" applyBorder="1" applyAlignment="1">
      <alignment horizontal="right" wrapText="1" shrinkToFit="1"/>
    </xf>
    <xf numFmtId="0" fontId="39" fillId="4" borderId="0" xfId="0" applyFont="1" applyFill="1" applyBorder="1" applyAlignment="1">
      <alignment vertical="center" wrapText="1"/>
    </xf>
    <xf numFmtId="0" fontId="39" fillId="4" borderId="0" xfId="0" applyFont="1" applyFill="1" applyBorder="1" applyAlignment="1">
      <alignment vertical="center" wrapText="1" shrinkToFit="1"/>
    </xf>
    <xf numFmtId="164" fontId="40" fillId="4" borderId="0" xfId="2" applyNumberFormat="1" applyFont="1" applyFill="1" applyBorder="1" applyAlignment="1">
      <alignment horizontal="right" vertical="center" wrapText="1" shrinkToFit="1"/>
    </xf>
    <xf numFmtId="166" fontId="39" fillId="4" borderId="0" xfId="1" applyNumberFormat="1" applyFont="1" applyFill="1" applyBorder="1" applyAlignment="1">
      <alignment horizontal="right" vertical="center" wrapText="1" shrinkToFit="1"/>
    </xf>
    <xf numFmtId="169" fontId="36" fillId="4" borderId="0" xfId="1" applyNumberFormat="1" applyFont="1" applyFill="1" applyBorder="1" applyAlignment="1">
      <alignment horizontal="right" vertical="center" wrapText="1" shrinkToFit="1"/>
    </xf>
    <xf numFmtId="169" fontId="39" fillId="4" borderId="0" xfId="1" applyNumberFormat="1" applyFont="1" applyFill="1" applyBorder="1" applyAlignment="1">
      <alignment horizontal="right" vertical="center" wrapText="1" shrinkToFit="1"/>
    </xf>
    <xf numFmtId="0" fontId="25" fillId="3" borderId="0" xfId="0" applyFont="1" applyFill="1" applyBorder="1" applyAlignment="1">
      <alignment vertical="center" wrapText="1"/>
    </xf>
    <xf numFmtId="0" fontId="32" fillId="0" borderId="0" xfId="0" applyFont="1" applyFill="1" applyBorder="1" applyAlignment="1">
      <alignment horizontal="right" vertical="center" wrapText="1" shrinkToFit="1"/>
    </xf>
    <xf numFmtId="0" fontId="39" fillId="4" borderId="7" xfId="0" applyFont="1" applyFill="1" applyBorder="1" applyAlignment="1">
      <alignment horizontal="left" wrapText="1"/>
    </xf>
    <xf numFmtId="0" fontId="39" fillId="4" borderId="0" xfId="0" applyFont="1" applyFill="1" applyBorder="1" applyAlignment="1">
      <alignment horizontal="left" vertical="center" wrapText="1" shrinkToFit="1"/>
    </xf>
    <xf numFmtId="164" fontId="26" fillId="4" borderId="7" xfId="2" applyNumberFormat="1" applyFont="1" applyFill="1" applyBorder="1" applyAlignment="1">
      <alignment horizontal="right" vertical="center" wrapText="1" shrinkToFit="1"/>
    </xf>
    <xf numFmtId="9" fontId="26" fillId="4" borderId="7" xfId="2" applyFont="1" applyFill="1" applyBorder="1" applyAlignment="1">
      <alignment horizontal="right" vertical="center" wrapText="1" shrinkToFit="1"/>
    </xf>
    <xf numFmtId="164" fontId="26" fillId="0" borderId="7" xfId="2" applyNumberFormat="1" applyFont="1" applyFill="1" applyBorder="1" applyAlignment="1">
      <alignment horizontal="right" vertical="center" wrapText="1" shrinkToFit="1"/>
    </xf>
    <xf numFmtId="0" fontId="39" fillId="4" borderId="7" xfId="0" applyFont="1" applyFill="1" applyBorder="1" applyAlignment="1">
      <alignment wrapText="1"/>
    </xf>
    <xf numFmtId="167" fontId="41" fillId="0" borderId="7" xfId="0" applyNumberFormat="1" applyFont="1" applyFill="1" applyBorder="1" applyAlignment="1">
      <alignment horizontal="right" vertical="center" wrapText="1" shrinkToFit="1"/>
    </xf>
    <xf numFmtId="0" fontId="39" fillId="4" borderId="2" xfId="0" applyFont="1" applyFill="1" applyBorder="1" applyAlignment="1">
      <alignment vertical="center" wrapText="1" shrinkToFit="1"/>
    </xf>
    <xf numFmtId="0" fontId="23" fillId="5" borderId="3" xfId="0" applyFont="1" applyFill="1" applyBorder="1" applyAlignment="1">
      <alignment vertical="center" wrapText="1"/>
    </xf>
    <xf numFmtId="0" fontId="23" fillId="5" borderId="3" xfId="0" applyFont="1" applyFill="1" applyBorder="1" applyAlignment="1">
      <alignment vertical="center" wrapText="1" shrinkToFit="1"/>
    </xf>
    <xf numFmtId="0" fontId="41" fillId="5" borderId="3" xfId="0" applyFont="1" applyFill="1" applyBorder="1" applyAlignment="1">
      <alignment horizontal="right" vertical="center" wrapText="1" shrinkToFit="1"/>
    </xf>
    <xf numFmtId="169" fontId="41" fillId="5" borderId="3" xfId="1" applyNumberFormat="1" applyFont="1" applyFill="1" applyBorder="1" applyAlignment="1">
      <alignment horizontal="right" vertical="center" wrapText="1" shrinkToFit="1"/>
    </xf>
    <xf numFmtId="167" fontId="41" fillId="0" borderId="3" xfId="0" applyNumberFormat="1" applyFont="1" applyFill="1" applyBorder="1" applyAlignment="1">
      <alignment horizontal="right" vertical="center" wrapText="1" shrinkToFit="1"/>
    </xf>
    <xf numFmtId="0" fontId="23" fillId="5" borderId="0" xfId="0" applyFont="1" applyFill="1" applyBorder="1" applyAlignment="1">
      <alignment vertical="center" wrapText="1" shrinkToFit="1"/>
    </xf>
    <xf numFmtId="0" fontId="39" fillId="5" borderId="0" xfId="0" applyFont="1" applyFill="1" applyBorder="1" applyAlignment="1">
      <alignment vertical="center" wrapText="1"/>
    </xf>
    <xf numFmtId="10" fontId="36" fillId="5" borderId="0" xfId="2" applyNumberFormat="1" applyFont="1" applyFill="1" applyBorder="1" applyAlignment="1">
      <alignment horizontal="right" vertical="center" wrapText="1" shrinkToFit="1"/>
    </xf>
    <xf numFmtId="0" fontId="23" fillId="5" borderId="0" xfId="0" applyFont="1" applyFill="1" applyBorder="1" applyAlignment="1">
      <alignment horizontal="right" vertical="center" wrapText="1" shrinkToFit="1"/>
    </xf>
    <xf numFmtId="165" fontId="39" fillId="5" borderId="0" xfId="1" applyNumberFormat="1" applyFont="1" applyFill="1" applyBorder="1" applyAlignment="1">
      <alignment horizontal="right" vertical="center" wrapText="1" shrinkToFit="1"/>
    </xf>
    <xf numFmtId="165" fontId="39" fillId="4" borderId="0" xfId="1" applyNumberFormat="1" applyFont="1" applyFill="1" applyBorder="1" applyAlignment="1">
      <alignment horizontal="right" vertical="center" wrapText="1" shrinkToFit="1"/>
    </xf>
    <xf numFmtId="0" fontId="23" fillId="4" borderId="0" xfId="0" applyFont="1" applyFill="1" applyAlignment="1">
      <alignment wrapText="1" shrinkToFit="1"/>
    </xf>
    <xf numFmtId="0" fontId="42" fillId="4" borderId="0" xfId="0" applyFont="1" applyFill="1" applyAlignment="1">
      <alignment vertical="center"/>
    </xf>
    <xf numFmtId="0" fontId="43" fillId="4" borderId="0" xfId="0" applyFont="1" applyFill="1" applyAlignment="1">
      <alignment vertical="center"/>
    </xf>
    <xf numFmtId="0" fontId="43" fillId="4" borderId="0" xfId="0" applyFont="1" applyFill="1" applyAlignment="1">
      <alignment horizontal="right" vertical="center"/>
    </xf>
    <xf numFmtId="0" fontId="44" fillId="4" borderId="0" xfId="0" applyFont="1" applyFill="1" applyAlignment="1">
      <alignment vertical="center"/>
    </xf>
    <xf numFmtId="0" fontId="45" fillId="4" borderId="0" xfId="0" applyFont="1" applyFill="1" applyAlignment="1">
      <alignment vertical="center"/>
    </xf>
    <xf numFmtId="0" fontId="44" fillId="4" borderId="0" xfId="0" applyFont="1" applyFill="1" applyBorder="1" applyAlignment="1">
      <alignment vertical="center"/>
    </xf>
    <xf numFmtId="0" fontId="44" fillId="4" borderId="0" xfId="0" applyFont="1" applyFill="1" applyAlignment="1">
      <alignment horizontal="right" vertical="center"/>
    </xf>
    <xf numFmtId="0" fontId="44" fillId="4" borderId="0" xfId="0" applyFont="1" applyFill="1" applyBorder="1" applyAlignment="1">
      <alignment horizontal="right" vertical="center"/>
    </xf>
    <xf numFmtId="0" fontId="36" fillId="5" borderId="0" xfId="0" applyFont="1" applyFill="1" applyBorder="1" applyAlignment="1">
      <alignment vertical="center" wrapText="1" shrinkToFit="1"/>
    </xf>
    <xf numFmtId="0" fontId="39" fillId="5" borderId="0" xfId="0" applyFont="1" applyFill="1" applyBorder="1" applyAlignment="1">
      <alignment vertical="center"/>
    </xf>
    <xf numFmtId="0" fontId="39" fillId="5" borderId="2" xfId="0" applyFont="1" applyFill="1" applyBorder="1" applyAlignment="1">
      <alignment vertical="center" wrapText="1" shrinkToFit="1"/>
    </xf>
    <xf numFmtId="164" fontId="26" fillId="5" borderId="2" xfId="2" applyNumberFormat="1" applyFont="1" applyFill="1" applyBorder="1" applyAlignment="1">
      <alignment horizontal="right" wrapText="1" shrinkToFit="1"/>
    </xf>
    <xf numFmtId="169" fontId="26" fillId="5" borderId="0" xfId="1" applyNumberFormat="1" applyFont="1" applyFill="1" applyBorder="1" applyAlignment="1">
      <alignment horizontal="right" wrapText="1" shrinkToFit="1"/>
    </xf>
    <xf numFmtId="0" fontId="39" fillId="5" borderId="0" xfId="0" applyFont="1" applyFill="1" applyBorder="1" applyAlignment="1">
      <alignment horizontal="left" vertical="center" wrapText="1" indent="1"/>
    </xf>
    <xf numFmtId="0" fontId="39" fillId="5" borderId="0" xfId="0" quotePrefix="1" applyFont="1" applyFill="1" applyBorder="1" applyAlignment="1">
      <alignment horizontal="left" vertical="center"/>
    </xf>
    <xf numFmtId="0" fontId="39" fillId="5" borderId="5" xfId="0" applyFont="1" applyFill="1" applyBorder="1" applyAlignment="1">
      <alignment vertical="center" wrapText="1"/>
    </xf>
    <xf numFmtId="0" fontId="39" fillId="5" borderId="8" xfId="0" applyFont="1" applyFill="1" applyBorder="1" applyAlignment="1">
      <alignment vertical="center" wrapText="1"/>
    </xf>
    <xf numFmtId="0" fontId="39" fillId="5" borderId="3" xfId="0" applyFont="1" applyFill="1" applyBorder="1" applyAlignment="1">
      <alignment vertical="center" wrapText="1" shrinkToFit="1"/>
    </xf>
    <xf numFmtId="164" fontId="26" fillId="5" borderId="8" xfId="2" applyNumberFormat="1" applyFont="1" applyFill="1" applyBorder="1" applyAlignment="1">
      <alignment horizontal="right" vertical="center" wrapText="1" shrinkToFit="1"/>
    </xf>
    <xf numFmtId="169" fontId="26" fillId="5" borderId="8" xfId="1" applyNumberFormat="1" applyFont="1" applyFill="1" applyBorder="1" applyAlignment="1">
      <alignment horizontal="right" vertical="center" wrapText="1" shrinkToFit="1"/>
    </xf>
    <xf numFmtId="0" fontId="27" fillId="5" borderId="0" xfId="0" applyFont="1" applyFill="1" applyBorder="1" applyAlignment="1">
      <alignment horizontal="left" vertical="center" wrapText="1"/>
    </xf>
    <xf numFmtId="164" fontId="26" fillId="4" borderId="2" xfId="2" applyNumberFormat="1" applyFont="1" applyFill="1" applyBorder="1" applyAlignment="1">
      <alignment horizontal="right" wrapText="1" shrinkToFit="1"/>
    </xf>
    <xf numFmtId="0" fontId="10" fillId="4" borderId="0" xfId="0" applyFont="1" applyFill="1" applyAlignment="1">
      <alignment horizontal="centerContinuous" vertical="center" wrapText="1" shrinkToFit="1"/>
    </xf>
    <xf numFmtId="0" fontId="10" fillId="4" borderId="0" xfId="0" applyFont="1" applyFill="1" applyBorder="1" applyAlignment="1">
      <alignment horizontal="centerContinuous" vertical="center"/>
    </xf>
    <xf numFmtId="0" fontId="10" fillId="4" borderId="0" xfId="0" applyFont="1" applyFill="1" applyAlignment="1">
      <alignment horizontal="centerContinuous" vertical="center"/>
    </xf>
    <xf numFmtId="0" fontId="46" fillId="4" borderId="0" xfId="3" applyFont="1" applyFill="1" applyBorder="1" applyAlignment="1">
      <alignment horizontal="left" vertical="center" wrapText="1" shrinkToFit="1"/>
    </xf>
    <xf numFmtId="0" fontId="46" fillId="4" borderId="0" xfId="3" applyFont="1" applyFill="1" applyBorder="1" applyAlignment="1">
      <alignment horizontal="left" vertical="center"/>
    </xf>
    <xf numFmtId="0" fontId="47" fillId="4" borderId="0" xfId="0" applyFont="1" applyFill="1" applyBorder="1" applyAlignment="1">
      <alignment horizontal="center" vertical="center" wrapText="1" shrinkToFit="1"/>
    </xf>
    <xf numFmtId="0" fontId="47" fillId="4" borderId="0" xfId="0" applyFont="1" applyFill="1" applyBorder="1" applyAlignment="1">
      <alignment horizontal="right" vertical="center" wrapText="1" shrinkToFit="1"/>
    </xf>
    <xf numFmtId="0" fontId="27" fillId="4" borderId="2" xfId="0" applyFont="1" applyFill="1" applyBorder="1" applyAlignment="1">
      <alignment horizontal="left" vertical="center" wrapText="1"/>
    </xf>
    <xf numFmtId="165" fontId="26" fillId="4" borderId="2" xfId="1" applyNumberFormat="1" applyFont="1" applyFill="1" applyBorder="1" applyAlignment="1">
      <alignment horizontal="right" wrapText="1" shrinkToFit="1"/>
    </xf>
    <xf numFmtId="169" fontId="26" fillId="4" borderId="2" xfId="1" applyNumberFormat="1" applyFont="1" applyFill="1" applyBorder="1" applyAlignment="1">
      <alignment horizontal="right" wrapText="1" shrinkToFit="1"/>
    </xf>
    <xf numFmtId="169" fontId="26" fillId="4" borderId="0" xfId="1" applyNumberFormat="1" applyFont="1" applyFill="1" applyBorder="1" applyAlignment="1">
      <alignment horizontal="right" wrapText="1" shrinkToFit="1"/>
    </xf>
    <xf numFmtId="0" fontId="27" fillId="4" borderId="0" xfId="0" applyFont="1" applyFill="1" applyBorder="1" applyAlignment="1">
      <alignment horizontal="left" vertical="center" wrapText="1"/>
    </xf>
    <xf numFmtId="0" fontId="39" fillId="5" borderId="0" xfId="0" applyFont="1" applyFill="1" applyBorder="1" applyAlignment="1">
      <alignment horizontal="left" vertical="center"/>
    </xf>
    <xf numFmtId="0" fontId="27" fillId="0" borderId="0" xfId="0" applyFont="1" applyFill="1" applyBorder="1" applyAlignment="1">
      <alignment horizontal="left" vertical="center" wrapText="1"/>
    </xf>
    <xf numFmtId="0" fontId="39" fillId="4" borderId="3" xfId="0" applyFont="1" applyFill="1" applyBorder="1" applyAlignment="1">
      <alignment vertical="center"/>
    </xf>
    <xf numFmtId="0" fontId="29" fillId="4" borderId="0" xfId="4" applyFont="1" applyFill="1" applyBorder="1" applyAlignment="1">
      <alignment horizontal="centerContinuous" vertical="center"/>
    </xf>
    <xf numFmtId="0" fontId="28" fillId="4" borderId="0" xfId="4" applyFont="1" applyFill="1" applyBorder="1" applyAlignment="1">
      <alignment vertical="center"/>
    </xf>
    <xf numFmtId="0" fontId="26" fillId="4" borderId="0" xfId="4" applyFont="1" applyFill="1" applyAlignment="1">
      <alignment vertical="center"/>
    </xf>
    <xf numFmtId="0" fontId="29" fillId="4" borderId="0" xfId="4" applyFont="1" applyFill="1" applyBorder="1" applyAlignment="1">
      <alignment horizontal="left" vertical="center"/>
    </xf>
    <xf numFmtId="0" fontId="28" fillId="4" borderId="0" xfId="4" applyFont="1" applyFill="1" applyBorder="1" applyAlignment="1">
      <alignment horizontal="centerContinuous" vertical="center"/>
    </xf>
    <xf numFmtId="0" fontId="29" fillId="4" borderId="0" xfId="4" applyFont="1" applyFill="1" applyBorder="1" applyAlignment="1">
      <alignment horizontal="center" vertical="center"/>
    </xf>
    <xf numFmtId="0" fontId="26" fillId="4" borderId="0" xfId="4" applyFont="1" applyFill="1" applyAlignment="1">
      <alignment horizontal="centerContinuous" vertical="center"/>
    </xf>
    <xf numFmtId="0" fontId="28" fillId="4" borderId="0" xfId="3" applyFont="1" applyFill="1" applyBorder="1" applyAlignment="1">
      <alignment horizontal="centerContinuous" vertical="center" wrapText="1"/>
    </xf>
    <xf numFmtId="0" fontId="28" fillId="4" borderId="0" xfId="3" applyFont="1" applyFill="1" applyBorder="1" applyAlignment="1">
      <alignment horizontal="centerContinuous" vertical="center"/>
    </xf>
    <xf numFmtId="0" fontId="52" fillId="4" borderId="0" xfId="4" applyFont="1" applyFill="1" applyBorder="1" applyAlignment="1">
      <alignment horizontal="centerContinuous" vertical="center" shrinkToFit="1"/>
    </xf>
    <xf numFmtId="0" fontId="52" fillId="4" borderId="0" xfId="4" applyFont="1" applyFill="1" applyBorder="1" applyAlignment="1">
      <alignment horizontal="centerContinuous" vertical="center"/>
    </xf>
    <xf numFmtId="0" fontId="24" fillId="0" borderId="0" xfId="4" applyFont="1" applyFill="1" applyBorder="1" applyAlignment="1">
      <alignment horizontal="center" vertical="center" shrinkToFit="1"/>
    </xf>
    <xf numFmtId="0" fontId="52" fillId="4" borderId="0" xfId="4" applyFont="1" applyFill="1" applyBorder="1" applyAlignment="1">
      <alignment vertical="center" shrinkToFit="1"/>
    </xf>
    <xf numFmtId="0" fontId="24" fillId="0" borderId="0" xfId="4" applyFont="1" applyFill="1" applyBorder="1" applyAlignment="1">
      <alignment horizontal="centerContinuous" vertical="center" shrinkToFit="1"/>
    </xf>
    <xf numFmtId="0" fontId="52" fillId="4" borderId="0" xfId="4" applyFont="1" applyFill="1" applyBorder="1" applyAlignment="1">
      <alignment vertical="center"/>
    </xf>
    <xf numFmtId="0" fontId="52" fillId="4" borderId="0" xfId="4" applyFont="1" applyFill="1" applyBorder="1" applyAlignment="1">
      <alignment vertical="center" wrapText="1"/>
    </xf>
    <xf numFmtId="0" fontId="22" fillId="5" borderId="4" xfId="4" applyFont="1" applyFill="1" applyBorder="1" applyAlignment="1">
      <alignment horizontal="center" vertical="center" wrapText="1" shrinkToFit="1"/>
    </xf>
    <xf numFmtId="0" fontId="22" fillId="0" borderId="0" xfId="4" applyFont="1" applyFill="1" applyBorder="1" applyAlignment="1">
      <alignment horizontal="center" vertical="center" wrapText="1" shrinkToFit="1"/>
    </xf>
    <xf numFmtId="0" fontId="53" fillId="4" borderId="0" xfId="4" applyFont="1" applyFill="1" applyBorder="1" applyAlignment="1">
      <alignment horizontal="center" vertical="center" wrapText="1" shrinkToFit="1"/>
    </xf>
    <xf numFmtId="170" fontId="22" fillId="0" borderId="0" xfId="4" applyNumberFormat="1" applyFont="1" applyFill="1" applyBorder="1" applyAlignment="1">
      <alignment horizontal="centerContinuous" vertical="center" wrapText="1" shrinkToFit="1"/>
    </xf>
    <xf numFmtId="0" fontId="22" fillId="0" borderId="0" xfId="4" applyFont="1" applyFill="1" applyBorder="1" applyAlignment="1">
      <alignment horizontal="centerContinuous" vertical="center" wrapText="1" shrinkToFit="1"/>
    </xf>
    <xf numFmtId="165" fontId="26" fillId="5" borderId="0" xfId="1" applyNumberFormat="1" applyFont="1" applyFill="1" applyBorder="1" applyAlignment="1">
      <alignment horizontal="left" vertical="center" wrapText="1" shrinkToFit="1"/>
    </xf>
    <xf numFmtId="0" fontId="26" fillId="0" borderId="0" xfId="4" applyFont="1" applyFill="1" applyBorder="1" applyAlignment="1">
      <alignment horizontal="left" vertical="center" wrapText="1" shrinkToFit="1"/>
    </xf>
    <xf numFmtId="10" fontId="26" fillId="5" borderId="0" xfId="2" applyNumberFormat="1" applyFont="1" applyFill="1" applyBorder="1" applyAlignment="1">
      <alignment horizontal="center" vertical="center" wrapText="1" shrinkToFit="1"/>
    </xf>
    <xf numFmtId="10" fontId="26" fillId="0" borderId="0" xfId="2" applyNumberFormat="1" applyFont="1" applyFill="1" applyBorder="1" applyAlignment="1">
      <alignment horizontal="center" vertical="center" wrapText="1" shrinkToFit="1"/>
    </xf>
    <xf numFmtId="10" fontId="26" fillId="0" borderId="0" xfId="2" applyNumberFormat="1" applyFont="1" applyFill="1" applyBorder="1" applyAlignment="1">
      <alignment horizontal="right" vertical="center" wrapText="1" shrinkToFit="1"/>
    </xf>
    <xf numFmtId="165" fontId="26" fillId="0" borderId="0" xfId="1" applyNumberFormat="1" applyFont="1" applyFill="1" applyBorder="1" applyAlignment="1">
      <alignment horizontal="right" vertical="center" wrapText="1" shrinkToFit="1"/>
    </xf>
    <xf numFmtId="171" fontId="26" fillId="0" borderId="0" xfId="1" applyNumberFormat="1" applyFont="1" applyFill="1" applyBorder="1" applyAlignment="1">
      <alignment horizontal="right" vertical="center" wrapText="1" shrinkToFit="1"/>
    </xf>
    <xf numFmtId="10" fontId="52" fillId="4" borderId="0" xfId="4" applyNumberFormat="1" applyFont="1" applyFill="1" applyBorder="1" applyAlignment="1">
      <alignment vertical="center"/>
    </xf>
    <xf numFmtId="165" fontId="52" fillId="4" borderId="0" xfId="4" applyNumberFormat="1" applyFont="1" applyFill="1" applyBorder="1" applyAlignment="1">
      <alignment vertical="center"/>
    </xf>
    <xf numFmtId="171" fontId="52" fillId="4" borderId="0" xfId="4" applyNumberFormat="1" applyFont="1" applyFill="1" applyBorder="1" applyAlignment="1">
      <alignment vertical="center"/>
    </xf>
    <xf numFmtId="0" fontId="26" fillId="0" borderId="0" xfId="4" applyFont="1" applyFill="1" applyBorder="1" applyAlignment="1">
      <alignment vertical="center" wrapText="1" shrinkToFit="1"/>
    </xf>
    <xf numFmtId="165" fontId="26" fillId="5" borderId="3" xfId="1" applyNumberFormat="1" applyFont="1" applyFill="1" applyBorder="1" applyAlignment="1">
      <alignment horizontal="left" vertical="center" wrapText="1" shrinkToFit="1"/>
    </xf>
    <xf numFmtId="0" fontId="27" fillId="0" borderId="3" xfId="4" applyFont="1" applyFill="1" applyBorder="1" applyAlignment="1">
      <alignment vertical="center" wrapText="1" shrinkToFit="1"/>
    </xf>
    <xf numFmtId="10" fontId="26" fillId="5" borderId="3" xfId="2" applyNumberFormat="1" applyFont="1" applyFill="1" applyBorder="1" applyAlignment="1">
      <alignment horizontal="center" vertical="center" wrapText="1" shrinkToFit="1"/>
    </xf>
    <xf numFmtId="0" fontId="54" fillId="0" borderId="0" xfId="0" applyFont="1"/>
    <xf numFmtId="0" fontId="31" fillId="0" borderId="0" xfId="0" applyFont="1"/>
    <xf numFmtId="0" fontId="2" fillId="0" borderId="0" xfId="4" applyFont="1" applyFill="1" applyBorder="1" applyAlignment="1">
      <alignment vertical="center" shrinkToFit="1"/>
    </xf>
    <xf numFmtId="0" fontId="34" fillId="0" borderId="0" xfId="4" applyFont="1" applyFill="1" applyBorder="1" applyAlignment="1">
      <alignment horizontal="centerContinuous" vertical="center" wrapText="1" shrinkToFit="1"/>
    </xf>
    <xf numFmtId="0" fontId="47" fillId="5" borderId="0" xfId="4" applyFont="1" applyFill="1" applyBorder="1" applyAlignment="1">
      <alignment horizontal="center" vertical="center" wrapText="1" shrinkToFit="1"/>
    </xf>
    <xf numFmtId="0" fontId="47" fillId="0" borderId="0" xfId="4" applyFont="1" applyFill="1" applyBorder="1" applyAlignment="1">
      <alignment horizontal="right" vertical="center" wrapText="1" shrinkToFit="1"/>
    </xf>
    <xf numFmtId="0" fontId="24" fillId="0" borderId="0" xfId="4" applyFont="1" applyFill="1" applyBorder="1" applyAlignment="1">
      <alignment horizontal="center" vertical="center" wrapText="1" shrinkToFit="1"/>
    </xf>
    <xf numFmtId="43" fontId="26" fillId="5" borderId="0" xfId="1" applyFont="1" applyFill="1" applyBorder="1" applyAlignment="1">
      <alignment horizontal="center" vertical="center" wrapText="1" shrinkToFit="1"/>
    </xf>
    <xf numFmtId="43" fontId="56" fillId="0" borderId="0" xfId="1" applyFont="1" applyFill="1" applyBorder="1" applyAlignment="1">
      <alignment horizontal="center" vertical="center" wrapText="1" shrinkToFit="1"/>
    </xf>
    <xf numFmtId="10" fontId="56" fillId="0" borderId="0" xfId="2" applyNumberFormat="1" applyFont="1" applyFill="1" applyBorder="1" applyAlignment="1">
      <alignment horizontal="center" vertical="center" wrapText="1" shrinkToFit="1"/>
    </xf>
    <xf numFmtId="0" fontId="57" fillId="4" borderId="0" xfId="4" applyFont="1" applyFill="1" applyBorder="1" applyAlignment="1">
      <alignment vertical="center"/>
    </xf>
    <xf numFmtId="0" fontId="57" fillId="4" borderId="3" xfId="4" applyFont="1" applyFill="1" applyBorder="1" applyAlignment="1">
      <alignment vertical="center"/>
    </xf>
    <xf numFmtId="43" fontId="26" fillId="5" borderId="3" xfId="1" applyFont="1" applyFill="1" applyBorder="1" applyAlignment="1">
      <alignment horizontal="center" vertical="center" wrapText="1" shrinkToFit="1"/>
    </xf>
    <xf numFmtId="0" fontId="57" fillId="4" borderId="0" xfId="4" applyFont="1" applyFill="1" applyBorder="1" applyAlignment="1">
      <alignment vertical="center" wrapText="1"/>
    </xf>
    <xf numFmtId="0" fontId="34" fillId="4" borderId="0" xfId="4" applyFont="1" applyFill="1" applyBorder="1" applyAlignment="1">
      <alignment horizontal="centerContinuous" vertical="center" wrapText="1" shrinkToFit="1"/>
    </xf>
    <xf numFmtId="49" fontId="47" fillId="5" borderId="0" xfId="4" applyNumberFormat="1" applyFont="1" applyFill="1" applyBorder="1" applyAlignment="1">
      <alignment horizontal="center" vertical="center" wrapText="1" shrinkToFit="1"/>
    </xf>
    <xf numFmtId="0" fontId="47" fillId="5" borderId="0" xfId="4" applyFont="1" applyFill="1" applyBorder="1" applyAlignment="1">
      <alignment horizontal="right" vertical="center" wrapText="1" shrinkToFit="1"/>
    </xf>
    <xf numFmtId="169" fontId="26" fillId="4" borderId="0" xfId="1" applyNumberFormat="1" applyFont="1" applyFill="1" applyBorder="1" applyAlignment="1">
      <alignment horizontal="right" vertical="center"/>
    </xf>
    <xf numFmtId="0" fontId="27" fillId="4" borderId="0" xfId="4" applyFont="1" applyFill="1" applyBorder="1" applyAlignment="1">
      <alignment vertical="center"/>
    </xf>
    <xf numFmtId="0" fontId="26" fillId="4" borderId="0" xfId="4" applyFont="1" applyFill="1" applyBorder="1" applyAlignment="1">
      <alignment vertical="center"/>
    </xf>
    <xf numFmtId="164" fontId="26" fillId="5" borderId="0" xfId="2" applyNumberFormat="1" applyFont="1" applyFill="1" applyBorder="1" applyAlignment="1">
      <alignment horizontal="center" vertical="center" wrapText="1" shrinkToFit="1"/>
    </xf>
    <xf numFmtId="164" fontId="26" fillId="5" borderId="3" xfId="2" applyNumberFormat="1" applyFont="1" applyFill="1" applyBorder="1" applyAlignment="1">
      <alignment horizontal="center" vertical="center" wrapText="1" shrinkToFit="1"/>
    </xf>
    <xf numFmtId="166" fontId="26" fillId="5" borderId="0" xfId="1" applyNumberFormat="1" applyFont="1" applyFill="1" applyBorder="1" applyAlignment="1">
      <alignment horizontal="right" wrapText="1" shrinkToFit="1"/>
    </xf>
    <xf numFmtId="0" fontId="60" fillId="5" borderId="0" xfId="0" applyFont="1" applyFill="1" applyBorder="1" applyAlignment="1">
      <alignment vertical="center" wrapText="1"/>
    </xf>
    <xf numFmtId="0" fontId="60" fillId="0" borderId="0" xfId="0" applyFont="1" applyBorder="1" applyAlignment="1">
      <alignment vertical="center" wrapText="1"/>
    </xf>
    <xf numFmtId="0" fontId="21" fillId="4" borderId="0" xfId="4" applyFont="1" applyFill="1" applyBorder="1" applyAlignment="1">
      <alignment vertical="center" wrapText="1"/>
    </xf>
    <xf numFmtId="0" fontId="21" fillId="4" borderId="0" xfId="4" applyFont="1" applyFill="1" applyBorder="1" applyAlignment="1">
      <alignment vertical="center" shrinkToFit="1"/>
    </xf>
    <xf numFmtId="0" fontId="21" fillId="4" borderId="0" xfId="4" applyFont="1" applyFill="1" applyBorder="1" applyAlignment="1">
      <alignment horizontal="left" vertical="center" shrinkToFit="1"/>
    </xf>
    <xf numFmtId="0" fontId="61" fillId="4" borderId="0" xfId="4" applyFont="1" applyFill="1" applyBorder="1" applyAlignment="1">
      <alignment horizontal="center" vertical="center" wrapText="1"/>
    </xf>
    <xf numFmtId="0" fontId="59" fillId="3" borderId="0" xfId="0" applyFont="1" applyFill="1" applyBorder="1" applyAlignment="1">
      <alignment vertical="center"/>
    </xf>
    <xf numFmtId="0" fontId="59" fillId="0" borderId="0" xfId="0" applyFont="1" applyFill="1" applyBorder="1" applyAlignment="1">
      <alignment vertical="center" wrapText="1"/>
    </xf>
    <xf numFmtId="0" fontId="62" fillId="5" borderId="4" xfId="4" applyFont="1" applyFill="1" applyBorder="1" applyAlignment="1">
      <alignment horizontal="center" vertical="center" wrapText="1" shrinkToFit="1"/>
    </xf>
    <xf numFmtId="0" fontId="21" fillId="4" borderId="0" xfId="4" applyFont="1" applyFill="1" applyAlignment="1">
      <alignment horizontal="left" vertical="center" shrinkToFit="1"/>
    </xf>
    <xf numFmtId="0" fontId="59" fillId="3" borderId="0" xfId="4" applyFont="1" applyFill="1" applyBorder="1" applyAlignment="1">
      <alignment vertical="center"/>
    </xf>
    <xf numFmtId="0" fontId="59" fillId="0" borderId="0" xfId="4" applyFont="1" applyFill="1" applyBorder="1" applyAlignment="1">
      <alignment vertical="center" wrapText="1"/>
    </xf>
    <xf numFmtId="0" fontId="63" fillId="5" borderId="0" xfId="4" applyFont="1" applyFill="1" applyBorder="1" applyAlignment="1">
      <alignment horizontal="right" wrapText="1" shrinkToFit="1"/>
    </xf>
    <xf numFmtId="166" fontId="21" fillId="5" borderId="0" xfId="1" applyNumberFormat="1" applyFont="1" applyFill="1" applyBorder="1" applyAlignment="1">
      <alignment horizontal="right" wrapText="1" shrinkToFit="1"/>
    </xf>
    <xf numFmtId="0" fontId="61" fillId="4" borderId="0" xfId="4" applyFont="1" applyFill="1" applyAlignment="1">
      <alignment vertical="center" wrapText="1"/>
    </xf>
    <xf numFmtId="0" fontId="63" fillId="4" borderId="0" xfId="4" applyFont="1" applyFill="1" applyBorder="1" applyAlignment="1">
      <alignment horizontal="right" wrapText="1" shrinkToFit="1"/>
    </xf>
    <xf numFmtId="0" fontId="21" fillId="5" borderId="5" xfId="4" applyFont="1" applyFill="1" applyBorder="1" applyAlignment="1">
      <alignment horizontal="left" wrapText="1" shrinkToFit="1"/>
    </xf>
    <xf numFmtId="166" fontId="21" fillId="5" borderId="5" xfId="1" applyNumberFormat="1" applyFont="1" applyFill="1" applyBorder="1" applyAlignment="1">
      <alignment horizontal="right" wrapText="1" shrinkToFit="1"/>
    </xf>
    <xf numFmtId="0" fontId="21" fillId="4" borderId="0" xfId="4" applyFont="1" applyFill="1" applyAlignment="1">
      <alignment vertical="center" wrapText="1"/>
    </xf>
    <xf numFmtId="0" fontId="21" fillId="4" borderId="0" xfId="4" applyFont="1" applyFill="1" applyAlignment="1">
      <alignment vertical="center" shrinkToFit="1"/>
    </xf>
    <xf numFmtId="0" fontId="21" fillId="4" borderId="0" xfId="0" applyFont="1" applyFill="1" applyBorder="1" applyAlignment="1">
      <alignment vertical="center"/>
    </xf>
    <xf numFmtId="0" fontId="21" fillId="4" borderId="0" xfId="0" applyFont="1" applyFill="1" applyBorder="1" applyAlignment="1">
      <alignment vertical="center" wrapText="1"/>
    </xf>
    <xf numFmtId="0" fontId="21" fillId="4" borderId="0" xfId="0" applyFont="1" applyFill="1" applyBorder="1" applyAlignment="1">
      <alignment horizontal="center" vertical="center" shrinkToFit="1"/>
    </xf>
    <xf numFmtId="0" fontId="61" fillId="4" borderId="0" xfId="0" applyFont="1" applyFill="1" applyBorder="1" applyAlignment="1">
      <alignment horizontal="center" vertical="center" wrapText="1"/>
    </xf>
    <xf numFmtId="0" fontId="61" fillId="4" borderId="0" xfId="0" quotePrefix="1" applyNumberFormat="1" applyFont="1" applyFill="1" applyBorder="1" applyAlignment="1">
      <alignment horizontal="centerContinuous" vertical="center"/>
    </xf>
    <xf numFmtId="0" fontId="21" fillId="4" borderId="0" xfId="0" applyFont="1" applyFill="1" applyBorder="1" applyAlignment="1">
      <alignment vertical="center" shrinkToFit="1"/>
    </xf>
    <xf numFmtId="0" fontId="65" fillId="0" borderId="0" xfId="4" applyFont="1" applyFill="1" applyBorder="1" applyAlignment="1">
      <alignment horizontal="left" vertical="center" wrapText="1" shrinkToFit="1"/>
    </xf>
    <xf numFmtId="167" fontId="21" fillId="4" borderId="0" xfId="2" applyNumberFormat="1" applyFont="1" applyFill="1" applyBorder="1" applyAlignment="1">
      <alignment horizontal="right" vertical="center" shrinkToFit="1"/>
    </xf>
    <xf numFmtId="164" fontId="21" fillId="4" borderId="0" xfId="2" applyNumberFormat="1" applyFont="1" applyFill="1" applyBorder="1" applyAlignment="1">
      <alignment horizontal="right" vertical="center" shrinkToFit="1"/>
    </xf>
    <xf numFmtId="0" fontId="21" fillId="4" borderId="0" xfId="0" applyFont="1" applyFill="1" applyAlignment="1">
      <alignment vertical="center" shrinkToFit="1"/>
    </xf>
    <xf numFmtId="0" fontId="21" fillId="4" borderId="0" xfId="0" applyFont="1" applyFill="1" applyAlignment="1">
      <alignment vertical="center" wrapText="1"/>
    </xf>
    <xf numFmtId="166" fontId="21" fillId="4" borderId="0" xfId="1" applyNumberFormat="1" applyFont="1" applyFill="1" applyBorder="1" applyAlignment="1">
      <alignment vertical="center"/>
    </xf>
    <xf numFmtId="166" fontId="61" fillId="4" borderId="0" xfId="1" applyNumberFormat="1" applyFont="1" applyFill="1" applyBorder="1" applyAlignment="1">
      <alignment vertical="center"/>
    </xf>
    <xf numFmtId="164" fontId="21" fillId="5" borderId="0" xfId="2" applyNumberFormat="1" applyFont="1" applyFill="1" applyBorder="1" applyAlignment="1">
      <alignment horizontal="left" wrapText="1" shrinkToFit="1"/>
    </xf>
    <xf numFmtId="164" fontId="21" fillId="5" borderId="0" xfId="2" applyNumberFormat="1" applyFont="1" applyFill="1" applyBorder="1" applyAlignment="1">
      <alignment horizontal="center" wrapText="1" shrinkToFit="1"/>
    </xf>
    <xf numFmtId="0" fontId="64" fillId="0" borderId="6" xfId="4" applyFont="1" applyFill="1" applyBorder="1" applyAlignment="1">
      <alignment wrapText="1"/>
    </xf>
    <xf numFmtId="9" fontId="64" fillId="0" borderId="6" xfId="2" applyFont="1" applyFill="1" applyBorder="1" applyAlignment="1">
      <alignment horizontal="center" wrapText="1"/>
    </xf>
    <xf numFmtId="0" fontId="21" fillId="4" borderId="0" xfId="0" applyFont="1" applyFill="1" applyAlignment="1">
      <alignment vertical="center"/>
    </xf>
    <xf numFmtId="0" fontId="65" fillId="4" borderId="0" xfId="0" applyFont="1" applyFill="1" applyAlignment="1">
      <alignment vertical="center"/>
    </xf>
    <xf numFmtId="0" fontId="67" fillId="4" borderId="0" xfId="0" applyFont="1" applyFill="1" applyAlignment="1">
      <alignment vertical="center" shrinkToFit="1"/>
    </xf>
    <xf numFmtId="0" fontId="68" fillId="4" borderId="0" xfId="0" applyFont="1" applyFill="1" applyAlignment="1">
      <alignment vertical="center" shrinkToFit="1"/>
    </xf>
    <xf numFmtId="0" fontId="68" fillId="4" borderId="0" xfId="0" applyFont="1" applyFill="1" applyAlignment="1">
      <alignment vertical="center" wrapText="1"/>
    </xf>
    <xf numFmtId="0" fontId="68" fillId="4" borderId="0" xfId="0" applyFont="1" applyFill="1" applyAlignment="1">
      <alignment vertical="center"/>
    </xf>
    <xf numFmtId="0" fontId="69" fillId="4" borderId="0" xfId="0" applyFont="1" applyFill="1" applyBorder="1" applyAlignment="1">
      <alignment horizontal="right" vertical="center" shrinkToFit="1"/>
    </xf>
    <xf numFmtId="0" fontId="71" fillId="0" borderId="0" xfId="0" applyFont="1" applyBorder="1" applyAlignment="1">
      <alignment vertical="center"/>
    </xf>
    <xf numFmtId="0" fontId="63" fillId="0" borderId="3" xfId="4" applyFont="1" applyFill="1" applyBorder="1" applyAlignment="1">
      <alignment wrapText="1"/>
    </xf>
    <xf numFmtId="0" fontId="21" fillId="5" borderId="0" xfId="4" applyFont="1" applyFill="1" applyAlignment="1">
      <alignment vertical="center" shrinkToFit="1"/>
    </xf>
    <xf numFmtId="0" fontId="21" fillId="5" borderId="0" xfId="4" applyFont="1" applyFill="1" applyAlignment="1">
      <alignment vertical="center" wrapText="1"/>
    </xf>
    <xf numFmtId="10" fontId="71" fillId="0" borderId="0" xfId="0" applyNumberFormat="1" applyFont="1" applyBorder="1" applyAlignment="1">
      <alignment horizontal="center" vertical="center"/>
    </xf>
    <xf numFmtId="168" fontId="21" fillId="4" borderId="0" xfId="4" applyNumberFormat="1" applyFont="1" applyFill="1" applyAlignment="1">
      <alignment vertical="center" shrinkToFit="1"/>
    </xf>
    <xf numFmtId="166" fontId="21" fillId="0" borderId="0" xfId="1" applyNumberFormat="1" applyFont="1" applyFill="1" applyAlignment="1">
      <alignment horizontal="left" vertical="center" shrinkToFit="1"/>
    </xf>
    <xf numFmtId="168" fontId="21" fillId="0" borderId="0" xfId="4" applyNumberFormat="1" applyFont="1" applyFill="1" applyAlignment="1">
      <alignment horizontal="left" vertical="center" shrinkToFit="1"/>
    </xf>
    <xf numFmtId="0" fontId="21" fillId="0" borderId="0" xfId="4" applyFont="1" applyFill="1" applyAlignment="1">
      <alignment horizontal="left" vertical="center" shrinkToFit="1"/>
    </xf>
    <xf numFmtId="166" fontId="21" fillId="0" borderId="0" xfId="1" applyNumberFormat="1" applyFont="1" applyFill="1" applyAlignment="1">
      <alignment vertical="center" shrinkToFit="1"/>
    </xf>
    <xf numFmtId="166" fontId="21" fillId="4" borderId="0" xfId="1" applyNumberFormat="1" applyFont="1" applyFill="1" applyAlignment="1">
      <alignment vertical="center" shrinkToFit="1"/>
    </xf>
    <xf numFmtId="0" fontId="74" fillId="5" borderId="4" xfId="4" applyFont="1" applyFill="1" applyBorder="1" applyAlignment="1">
      <alignment horizontal="center" vertical="center" wrapText="1" shrinkToFit="1"/>
    </xf>
    <xf numFmtId="166" fontId="26" fillId="4" borderId="0" xfId="1" applyNumberFormat="1" applyFont="1" applyFill="1" applyBorder="1" applyAlignment="1">
      <alignment horizontal="right" wrapText="1" shrinkToFit="1"/>
    </xf>
    <xf numFmtId="169" fontId="26" fillId="5" borderId="2" xfId="1" applyNumberFormat="1" applyFont="1" applyFill="1" applyBorder="1" applyAlignment="1">
      <alignment horizontal="right" wrapText="1" shrinkToFit="1"/>
    </xf>
    <xf numFmtId="166" fontId="26" fillId="5" borderId="5" xfId="1" applyNumberFormat="1" applyFont="1" applyFill="1" applyBorder="1" applyAlignment="1">
      <alignment horizontal="right" vertical="center" wrapText="1" shrinkToFit="1"/>
    </xf>
    <xf numFmtId="164" fontId="26" fillId="5" borderId="5" xfId="2" applyNumberFormat="1" applyFont="1" applyFill="1" applyBorder="1" applyAlignment="1">
      <alignment horizontal="right" vertical="center" wrapText="1" shrinkToFit="1"/>
    </xf>
    <xf numFmtId="169" fontId="26" fillId="5" borderId="5" xfId="1" applyNumberFormat="1" applyFont="1" applyFill="1" applyBorder="1" applyAlignment="1">
      <alignment horizontal="right" vertical="center" wrapText="1" shrinkToFit="1"/>
    </xf>
    <xf numFmtId="166" fontId="26" fillId="4" borderId="7" xfId="1" applyNumberFormat="1" applyFont="1" applyFill="1" applyBorder="1" applyAlignment="1">
      <alignment horizontal="right" vertical="center" wrapText="1" shrinkToFit="1"/>
    </xf>
    <xf numFmtId="166" fontId="26" fillId="5" borderId="3" xfId="1" applyNumberFormat="1" applyFont="1" applyFill="1" applyBorder="1" applyAlignment="1">
      <alignment horizontal="right" vertical="center" wrapText="1" shrinkToFit="1"/>
    </xf>
    <xf numFmtId="0" fontId="32" fillId="4" borderId="0" xfId="0" applyFont="1" applyFill="1" applyBorder="1" applyAlignment="1">
      <alignment vertical="center" wrapText="1" shrinkToFit="1"/>
    </xf>
    <xf numFmtId="0" fontId="75" fillId="4" borderId="0" xfId="4" applyFont="1" applyFill="1" applyBorder="1" applyAlignment="1">
      <alignment vertical="center" wrapText="1"/>
    </xf>
    <xf numFmtId="0" fontId="75" fillId="4" borderId="0" xfId="4" applyFont="1" applyFill="1" applyBorder="1" applyAlignment="1">
      <alignment vertical="center" shrinkToFit="1"/>
    </xf>
    <xf numFmtId="0" fontId="60" fillId="4" borderId="0" xfId="4" applyFont="1" applyFill="1" applyBorder="1" applyAlignment="1">
      <alignment horizontal="center" vertical="center"/>
    </xf>
    <xf numFmtId="0" fontId="21" fillId="0" borderId="0" xfId="4" applyFont="1" applyFill="1" applyBorder="1" applyAlignment="1">
      <alignment horizontal="left" vertical="center" wrapText="1" shrinkToFit="1"/>
    </xf>
    <xf numFmtId="0" fontId="62" fillId="5" borderId="0" xfId="4" applyFont="1" applyFill="1" applyBorder="1" applyAlignment="1">
      <alignment horizontal="center" vertical="center" wrapText="1" shrinkToFit="1"/>
    </xf>
    <xf numFmtId="0" fontId="62" fillId="0" borderId="0" xfId="4" applyFont="1" applyFill="1" applyBorder="1" applyAlignment="1">
      <alignment horizontal="center" vertical="center" wrapText="1" shrinkToFit="1"/>
    </xf>
    <xf numFmtId="0" fontId="21" fillId="0" borderId="0" xfId="4" applyFont="1" applyFill="1" applyBorder="1" applyAlignment="1">
      <alignment vertical="center" wrapText="1" shrinkToFit="1"/>
    </xf>
    <xf numFmtId="0" fontId="75" fillId="4" borderId="0" xfId="4" applyFont="1" applyFill="1" applyBorder="1" applyAlignment="1">
      <alignment vertical="center"/>
    </xf>
    <xf numFmtId="0" fontId="21" fillId="4" borderId="0" xfId="4" applyFont="1" applyFill="1" applyBorder="1" applyAlignment="1">
      <alignment horizontal="left" vertical="center" wrapText="1" indent="2"/>
    </xf>
    <xf numFmtId="164" fontId="64" fillId="0" borderId="6" xfId="2" applyNumberFormat="1" applyFont="1" applyFill="1" applyBorder="1" applyAlignment="1">
      <alignment horizontal="center" wrapText="1"/>
    </xf>
    <xf numFmtId="172" fontId="3" fillId="0" borderId="0" xfId="0" applyNumberFormat="1" applyFont="1" applyFill="1"/>
    <xf numFmtId="172" fontId="3" fillId="0" borderId="0" xfId="0" applyNumberFormat="1" applyFont="1"/>
    <xf numFmtId="172" fontId="3" fillId="0" borderId="3" xfId="0" applyNumberFormat="1" applyFont="1" applyBorder="1"/>
    <xf numFmtId="172" fontId="17" fillId="4" borderId="0" xfId="4" applyNumberFormat="1" applyFont="1" applyFill="1" applyBorder="1" applyAlignment="1">
      <alignment horizontal="right" vertical="center" wrapText="1" shrinkToFit="1"/>
    </xf>
    <xf numFmtId="172" fontId="18" fillId="0" borderId="0" xfId="0" applyNumberFormat="1" applyFont="1" applyFill="1" applyBorder="1" applyAlignment="1">
      <alignment horizontal="center"/>
    </xf>
    <xf numFmtId="172" fontId="6" fillId="0" borderId="0" xfId="5" applyNumberFormat="1" applyFont="1" applyBorder="1" applyAlignment="1">
      <alignment horizontal="center"/>
    </xf>
    <xf numFmtId="172" fontId="7" fillId="0" borderId="0" xfId="5" applyNumberFormat="1" applyFont="1" applyFill="1" applyBorder="1" applyAlignment="1">
      <alignment horizontal="center" vertical="center" wrapText="1"/>
    </xf>
    <xf numFmtId="172" fontId="6" fillId="0" borderId="0" xfId="5" applyNumberFormat="1" applyFont="1" applyFill="1" applyBorder="1" applyAlignment="1">
      <alignment horizontal="center"/>
    </xf>
    <xf numFmtId="172" fontId="6" fillId="0" borderId="3" xfId="5" applyNumberFormat="1" applyFont="1" applyBorder="1" applyAlignment="1">
      <alignment horizontal="center"/>
    </xf>
    <xf numFmtId="44" fontId="3" fillId="0" borderId="0" xfId="0" applyNumberFormat="1" applyFont="1"/>
    <xf numFmtId="0" fontId="3" fillId="6" borderId="0" xfId="4" applyFont="1" applyFill="1" applyBorder="1" applyAlignment="1">
      <alignment vertical="center"/>
    </xf>
    <xf numFmtId="3" fontId="18" fillId="7" borderId="0" xfId="0" applyNumberFormat="1" applyFont="1" applyFill="1" applyBorder="1" applyAlignment="1">
      <alignment horizontal="center"/>
    </xf>
    <xf numFmtId="172" fontId="18" fillId="7" borderId="0" xfId="0" applyNumberFormat="1" applyFont="1" applyFill="1" applyBorder="1" applyAlignment="1">
      <alignment horizontal="center"/>
    </xf>
    <xf numFmtId="172" fontId="3" fillId="0" borderId="0" xfId="5" applyNumberFormat="1" applyFont="1" applyFill="1" applyBorder="1" applyAlignment="1">
      <alignment horizontal="right" vertical="center" wrapText="1" shrinkToFit="1"/>
    </xf>
    <xf numFmtId="172" fontId="3" fillId="0" borderId="3" xfId="5" applyNumberFormat="1" applyFont="1" applyFill="1" applyBorder="1" applyAlignment="1">
      <alignment horizontal="center" vertical="center" wrapText="1" shrinkToFit="1"/>
    </xf>
    <xf numFmtId="172" fontId="3" fillId="0" borderId="3" xfId="5" applyNumberFormat="1" applyFont="1" applyFill="1" applyBorder="1" applyAlignment="1">
      <alignment horizontal="right" vertical="center" wrapText="1" shrinkToFit="1"/>
    </xf>
    <xf numFmtId="0" fontId="21" fillId="5" borderId="0" xfId="4" applyFont="1" applyFill="1" applyBorder="1" applyAlignment="1">
      <alignment horizontal="left" wrapText="1" shrinkToFit="1"/>
    </xf>
    <xf numFmtId="0" fontId="7" fillId="6" borderId="7" xfId="0" applyFont="1" applyFill="1" applyBorder="1" applyAlignment="1">
      <alignment horizontal="left" vertical="center" wrapText="1"/>
    </xf>
    <xf numFmtId="172" fontId="7" fillId="6" borderId="7" xfId="5" applyNumberFormat="1" applyFont="1" applyFill="1" applyBorder="1" applyAlignment="1">
      <alignment horizontal="center" vertical="center" wrapText="1"/>
    </xf>
    <xf numFmtId="172" fontId="3" fillId="0" borderId="0" xfId="0" applyNumberFormat="1" applyFont="1" applyBorder="1"/>
    <xf numFmtId="0" fontId="6" fillId="0" borderId="11" xfId="0" applyFont="1" applyBorder="1" applyAlignment="1">
      <alignment horizontal="center" vertical="center"/>
    </xf>
    <xf numFmtId="0" fontId="6" fillId="0" borderId="11" xfId="0" applyFont="1" applyBorder="1"/>
    <xf numFmtId="172" fontId="6" fillId="0" borderId="11" xfId="5" applyNumberFormat="1" applyFont="1" applyBorder="1" applyAlignment="1">
      <alignment horizontal="center"/>
    </xf>
    <xf numFmtId="0" fontId="3" fillId="0" borderId="11" xfId="0" applyFont="1" applyBorder="1"/>
    <xf numFmtId="0" fontId="1" fillId="0" borderId="11" xfId="0" applyFont="1" applyBorder="1"/>
    <xf numFmtId="0" fontId="5" fillId="4" borderId="11" xfId="0" applyFont="1" applyFill="1" applyBorder="1" applyAlignment="1">
      <alignment horizontal="center" vertical="center" wrapText="1" shrinkToFit="1"/>
    </xf>
    <xf numFmtId="0" fontId="63" fillId="0" borderId="0" xfId="4" applyFont="1" applyFill="1" applyBorder="1" applyAlignment="1">
      <alignment horizontal="right" wrapText="1" shrinkToFit="1"/>
    </xf>
    <xf numFmtId="166" fontId="21" fillId="0" borderId="0" xfId="1" applyNumberFormat="1" applyFont="1" applyFill="1" applyBorder="1" applyAlignment="1">
      <alignment horizontal="right" wrapText="1" shrinkToFit="1"/>
    </xf>
    <xf numFmtId="9" fontId="21" fillId="0" borderId="0" xfId="5" applyFont="1" applyFill="1" applyBorder="1" applyAlignment="1">
      <alignment horizontal="right" wrapText="1" shrinkToFit="1"/>
    </xf>
    <xf numFmtId="9" fontId="21" fillId="5" borderId="5" xfId="5" applyFont="1" applyFill="1" applyBorder="1" applyAlignment="1">
      <alignment horizontal="right" wrapText="1" shrinkToFit="1"/>
    </xf>
    <xf numFmtId="9" fontId="21" fillId="5" borderId="0" xfId="5" applyFont="1" applyFill="1" applyBorder="1" applyAlignment="1">
      <alignment horizontal="right" wrapText="1" shrinkToFit="1"/>
    </xf>
    <xf numFmtId="0" fontId="21" fillId="5" borderId="0" xfId="4" applyNumberFormat="1" applyFont="1" applyFill="1" applyBorder="1" applyAlignment="1">
      <alignment horizontal="left" wrapText="1" shrinkToFit="1"/>
    </xf>
    <xf numFmtId="166" fontId="21" fillId="0" borderId="5" xfId="1" applyNumberFormat="1" applyFont="1" applyFill="1" applyBorder="1" applyAlignment="1">
      <alignment horizontal="right" wrapText="1" shrinkToFit="1"/>
    </xf>
    <xf numFmtId="9" fontId="21" fillId="0" borderId="5" xfId="5" applyFont="1" applyFill="1" applyBorder="1" applyAlignment="1">
      <alignment horizontal="right" wrapText="1" shrinkToFit="1"/>
    </xf>
    <xf numFmtId="166" fontId="26" fillId="5" borderId="2" xfId="1" applyNumberFormat="1" applyFont="1" applyFill="1" applyBorder="1" applyAlignment="1">
      <alignment horizontal="right" wrapText="1" shrinkToFit="1"/>
    </xf>
    <xf numFmtId="166" fontId="26" fillId="5" borderId="5" xfId="1" applyNumberFormat="1" applyFont="1" applyFill="1" applyBorder="1" applyAlignment="1">
      <alignment horizontal="right" wrapText="1" shrinkToFit="1"/>
    </xf>
    <xf numFmtId="166" fontId="27" fillId="5" borderId="0" xfId="1" applyNumberFormat="1" applyFont="1" applyFill="1" applyBorder="1" applyAlignment="1">
      <alignment horizontal="right" vertical="center" wrapText="1"/>
    </xf>
    <xf numFmtId="166" fontId="27" fillId="5" borderId="8" xfId="0" applyNumberFormat="1" applyFont="1" applyFill="1" applyBorder="1" applyAlignment="1">
      <alignment horizontal="right" vertical="center" wrapText="1"/>
    </xf>
    <xf numFmtId="165" fontId="26" fillId="5" borderId="0" xfId="1" applyNumberFormat="1" applyFont="1" applyFill="1" applyBorder="1" applyAlignment="1">
      <alignment horizontal="right" wrapText="1" shrinkToFit="1"/>
    </xf>
    <xf numFmtId="0" fontId="61" fillId="0" borderId="5" xfId="4" applyNumberFormat="1" applyFont="1" applyFill="1" applyBorder="1" applyAlignment="1">
      <alignment horizontal="left" vertical="center" wrapText="1" shrinkToFit="1"/>
    </xf>
    <xf numFmtId="0" fontId="61" fillId="0" borderId="5" xfId="4" applyNumberFormat="1" applyFont="1" applyFill="1" applyBorder="1" applyAlignment="1">
      <alignment horizontal="left" wrapText="1" shrinkToFit="1"/>
    </xf>
    <xf numFmtId="166" fontId="26" fillId="6" borderId="0" xfId="1" applyNumberFormat="1" applyFont="1" applyFill="1" applyBorder="1" applyAlignment="1">
      <alignment horizontal="right" wrapText="1" shrinkToFit="1"/>
    </xf>
    <xf numFmtId="0" fontId="21" fillId="6" borderId="0" xfId="4" applyFont="1" applyFill="1" applyBorder="1" applyAlignment="1">
      <alignment horizontal="left" wrapText="1" shrinkToFit="1"/>
    </xf>
    <xf numFmtId="166" fontId="21" fillId="6" borderId="0" xfId="1" applyNumberFormat="1" applyFont="1" applyFill="1" applyBorder="1" applyAlignment="1">
      <alignment horizontal="right" wrapText="1" shrinkToFit="1"/>
    </xf>
    <xf numFmtId="9" fontId="21" fillId="6" borderId="0" xfId="5" applyFont="1" applyFill="1" applyBorder="1" applyAlignment="1">
      <alignment horizontal="right" wrapText="1" shrinkToFit="1"/>
    </xf>
    <xf numFmtId="0" fontId="64" fillId="6" borderId="6" xfId="4" applyFont="1" applyFill="1" applyBorder="1" applyAlignment="1">
      <alignment wrapText="1"/>
    </xf>
    <xf numFmtId="166" fontId="64" fillId="6" borderId="6" xfId="1" applyNumberFormat="1" applyFont="1" applyFill="1" applyBorder="1" applyAlignment="1">
      <alignment horizontal="right" wrapText="1"/>
    </xf>
    <xf numFmtId="9" fontId="63" fillId="6" borderId="6" xfId="5" applyFont="1" applyFill="1" applyBorder="1" applyAlignment="1">
      <alignment horizontal="right" wrapText="1"/>
    </xf>
    <xf numFmtId="0" fontId="21" fillId="6" borderId="0" xfId="4" applyNumberFormat="1" applyFont="1" applyFill="1" applyBorder="1" applyAlignment="1">
      <alignment horizontal="left" wrapText="1" shrinkToFit="1"/>
    </xf>
    <xf numFmtId="0" fontId="21" fillId="6" borderId="5" xfId="4" applyNumberFormat="1" applyFont="1" applyFill="1" applyBorder="1" applyAlignment="1">
      <alignment horizontal="left" wrapText="1" shrinkToFit="1"/>
    </xf>
    <xf numFmtId="166" fontId="21" fillId="6" borderId="5" xfId="1" applyNumberFormat="1" applyFont="1" applyFill="1" applyBorder="1" applyAlignment="1">
      <alignment horizontal="right" wrapText="1" shrinkToFit="1"/>
    </xf>
    <xf numFmtId="9" fontId="21" fillId="6" borderId="5" xfId="5" applyFont="1" applyFill="1" applyBorder="1" applyAlignment="1">
      <alignment horizontal="right" wrapText="1" shrinkToFit="1"/>
    </xf>
    <xf numFmtId="0" fontId="61" fillId="6" borderId="0" xfId="4" applyNumberFormat="1" applyFont="1" applyFill="1" applyBorder="1" applyAlignment="1">
      <alignment horizontal="left" wrapText="1" shrinkToFit="1"/>
    </xf>
    <xf numFmtId="164" fontId="21" fillId="6" borderId="0" xfId="2" applyNumberFormat="1" applyFont="1" applyFill="1" applyBorder="1" applyAlignment="1">
      <alignment horizontal="left" wrapText="1" shrinkToFit="1"/>
    </xf>
    <xf numFmtId="164" fontId="21" fillId="6" borderId="0" xfId="2" applyNumberFormat="1" applyFont="1" applyFill="1" applyBorder="1" applyAlignment="1">
      <alignment horizontal="center" wrapText="1" shrinkToFit="1"/>
    </xf>
    <xf numFmtId="0" fontId="36" fillId="6" borderId="0" xfId="0" applyFont="1" applyFill="1" applyBorder="1" applyAlignment="1">
      <alignment vertical="center" wrapText="1" shrinkToFit="1"/>
    </xf>
    <xf numFmtId="169" fontId="26" fillId="6" borderId="0" xfId="1" applyNumberFormat="1" applyFont="1" applyFill="1" applyBorder="1" applyAlignment="1">
      <alignment horizontal="right" wrapText="1" shrinkToFit="1"/>
    </xf>
    <xf numFmtId="164" fontId="26" fillId="6" borderId="0" xfId="2" applyNumberFormat="1" applyFont="1" applyFill="1" applyBorder="1" applyAlignment="1">
      <alignment horizontal="right" wrapText="1" shrinkToFit="1"/>
    </xf>
    <xf numFmtId="166" fontId="26" fillId="6" borderId="1" xfId="1" applyNumberFormat="1" applyFont="1" applyFill="1" applyBorder="1" applyAlignment="1">
      <alignment horizontal="right" wrapText="1" shrinkToFit="1"/>
    </xf>
    <xf numFmtId="169" fontId="26" fillId="6" borderId="1" xfId="1" applyNumberFormat="1" applyFont="1" applyFill="1" applyBorder="1" applyAlignment="1">
      <alignment horizontal="right" wrapText="1" shrinkToFit="1"/>
    </xf>
    <xf numFmtId="0" fontId="39" fillId="6" borderId="0" xfId="0" applyFont="1" applyFill="1" applyBorder="1" applyAlignment="1">
      <alignment vertical="center" wrapText="1" shrinkToFit="1"/>
    </xf>
    <xf numFmtId="0" fontId="36" fillId="6" borderId="5" xfId="0" applyFont="1" applyFill="1" applyBorder="1" applyAlignment="1">
      <alignment vertical="center" wrapText="1" shrinkToFit="1"/>
    </xf>
    <xf numFmtId="166" fontId="27" fillId="6" borderId="5" xfId="1" applyNumberFormat="1" applyFont="1" applyFill="1" applyBorder="1" applyAlignment="1">
      <alignment horizontal="right" vertical="center" wrapText="1" shrinkToFit="1"/>
    </xf>
    <xf numFmtId="164" fontId="26" fillId="6" borderId="5" xfId="2" applyNumberFormat="1" applyFont="1" applyFill="1" applyBorder="1" applyAlignment="1">
      <alignment horizontal="right" wrapText="1" shrinkToFit="1"/>
    </xf>
    <xf numFmtId="0" fontId="36" fillId="6" borderId="5" xfId="0" applyFont="1" applyFill="1" applyBorder="1" applyAlignment="1">
      <alignment horizontal="left" vertical="center" wrapText="1"/>
    </xf>
    <xf numFmtId="0" fontId="39" fillId="6" borderId="0" xfId="0" applyFont="1" applyFill="1" applyBorder="1" applyAlignment="1">
      <alignment horizontal="left" vertical="center" wrapText="1" indent="1"/>
    </xf>
    <xf numFmtId="166" fontId="26" fillId="6" borderId="2" xfId="1" applyNumberFormat="1" applyFont="1" applyFill="1" applyBorder="1" applyAlignment="1">
      <alignment horizontal="right" wrapText="1" shrinkToFit="1"/>
    </xf>
    <xf numFmtId="164" fontId="26" fillId="6" borderId="2" xfId="2" applyNumberFormat="1" applyFont="1" applyFill="1" applyBorder="1" applyAlignment="1">
      <alignment horizontal="right" wrapText="1" shrinkToFit="1"/>
    </xf>
    <xf numFmtId="0" fontId="39" fillId="6" borderId="0" xfId="0" applyFont="1" applyFill="1" applyBorder="1" applyAlignment="1">
      <alignment horizontal="left" vertical="center" wrapText="1"/>
    </xf>
    <xf numFmtId="0" fontId="23" fillId="6" borderId="0" xfId="0" applyFont="1" applyFill="1" applyBorder="1" applyAlignment="1">
      <alignment wrapText="1"/>
    </xf>
    <xf numFmtId="166" fontId="26" fillId="6" borderId="0" xfId="1" applyNumberFormat="1" applyFont="1" applyFill="1" applyBorder="1" applyAlignment="1">
      <alignment horizontal="right" vertical="center" wrapText="1" shrinkToFit="1"/>
    </xf>
    <xf numFmtId="9" fontId="26" fillId="6" borderId="0" xfId="2" applyFont="1" applyFill="1" applyAlignment="1">
      <alignment horizontal="right" vertical="center" wrapText="1" shrinkToFit="1"/>
    </xf>
    <xf numFmtId="167" fontId="41" fillId="6" borderId="0" xfId="0" applyNumberFormat="1" applyFont="1" applyFill="1" applyAlignment="1">
      <alignment horizontal="right" vertical="center" wrapText="1" shrinkToFit="1"/>
    </xf>
    <xf numFmtId="166" fontId="26" fillId="6" borderId="2" xfId="1" applyNumberFormat="1" applyFont="1" applyFill="1" applyBorder="1" applyAlignment="1">
      <alignment horizontal="right" vertical="center" wrapText="1" shrinkToFit="1"/>
    </xf>
    <xf numFmtId="164" fontId="26" fillId="6" borderId="2" xfId="2" applyNumberFormat="1" applyFont="1" applyFill="1" applyBorder="1" applyAlignment="1">
      <alignment horizontal="right" vertical="center" wrapText="1" shrinkToFit="1"/>
    </xf>
    <xf numFmtId="0" fontId="36" fillId="6" borderId="2" xfId="0" applyFont="1" applyFill="1" applyBorder="1" applyAlignment="1">
      <alignment wrapText="1"/>
    </xf>
    <xf numFmtId="0" fontId="29" fillId="6" borderId="0" xfId="0" applyFont="1" applyFill="1" applyBorder="1" applyAlignment="1">
      <alignment vertical="center" wrapText="1" shrinkToFit="1"/>
    </xf>
    <xf numFmtId="166" fontId="26" fillId="6" borderId="5" xfId="1" applyNumberFormat="1" applyFont="1" applyFill="1" applyBorder="1" applyAlignment="1">
      <alignment horizontal="right" wrapText="1" shrinkToFit="1"/>
    </xf>
    <xf numFmtId="166" fontId="26" fillId="6" borderId="8" xfId="1" applyNumberFormat="1" applyFont="1" applyFill="1" applyBorder="1" applyAlignment="1">
      <alignment horizontal="right" wrapText="1" shrinkToFit="1"/>
    </xf>
    <xf numFmtId="164" fontId="26" fillId="6" borderId="8" xfId="2" applyNumberFormat="1" applyFont="1" applyFill="1" applyBorder="1" applyAlignment="1">
      <alignment horizontal="right" wrapText="1" shrinkToFit="1"/>
    </xf>
    <xf numFmtId="0" fontId="51" fillId="6" borderId="8" xfId="0" applyFont="1" applyFill="1" applyBorder="1" applyAlignment="1">
      <alignment horizontal="left" vertical="center" wrapText="1"/>
    </xf>
    <xf numFmtId="0" fontId="50" fillId="6" borderId="5" xfId="0" applyFont="1" applyFill="1" applyBorder="1" applyAlignment="1">
      <alignment horizontal="left" vertical="center" wrapText="1"/>
    </xf>
    <xf numFmtId="0" fontId="27" fillId="6" borderId="0" xfId="0" applyFont="1" applyFill="1" applyBorder="1" applyAlignment="1">
      <alignment horizontal="left" vertical="center" wrapText="1"/>
    </xf>
    <xf numFmtId="0" fontId="29" fillId="6" borderId="5" xfId="0" applyFont="1" applyFill="1" applyBorder="1" applyAlignment="1">
      <alignment horizontal="left" vertical="center" wrapText="1"/>
    </xf>
    <xf numFmtId="165" fontId="26" fillId="6" borderId="0" xfId="1" applyNumberFormat="1" applyFont="1" applyFill="1" applyBorder="1" applyAlignment="1">
      <alignment horizontal="left" vertical="center" wrapText="1" shrinkToFit="1"/>
    </xf>
    <xf numFmtId="10" fontId="26" fillId="6" borderId="0" xfId="2" applyNumberFormat="1" applyFont="1" applyFill="1" applyBorder="1" applyAlignment="1">
      <alignment horizontal="center" vertical="center" wrapText="1" shrinkToFit="1"/>
    </xf>
    <xf numFmtId="43" fontId="26" fillId="6" borderId="0" xfId="1" applyFont="1" applyFill="1" applyBorder="1" applyAlignment="1">
      <alignment horizontal="center" vertical="center" wrapText="1" shrinkToFit="1"/>
    </xf>
    <xf numFmtId="164" fontId="26" fillId="6" borderId="0" xfId="2" applyNumberFormat="1" applyFont="1" applyFill="1" applyBorder="1" applyAlignment="1">
      <alignment horizontal="center" vertical="center" wrapText="1" shrinkToFit="1"/>
    </xf>
    <xf numFmtId="0" fontId="39" fillId="5" borderId="1" xfId="0" applyFont="1" applyFill="1" applyBorder="1" applyAlignment="1">
      <alignment horizontal="left" vertical="center" wrapText="1" indent="1"/>
    </xf>
    <xf numFmtId="0" fontId="39" fillId="6" borderId="2" xfId="0" applyFont="1" applyFill="1" applyBorder="1" applyAlignment="1">
      <alignment horizontal="left" vertical="center" wrapText="1" indent="1"/>
    </xf>
    <xf numFmtId="166" fontId="26" fillId="5" borderId="1" xfId="1" applyNumberFormat="1" applyFont="1" applyFill="1" applyBorder="1" applyAlignment="1">
      <alignment horizontal="right" wrapText="1" shrinkToFit="1"/>
    </xf>
    <xf numFmtId="169" fontId="26" fillId="5" borderId="1" xfId="1" applyNumberFormat="1" applyFont="1" applyFill="1" applyBorder="1" applyAlignment="1">
      <alignment horizontal="right" wrapText="1" shrinkToFit="1"/>
    </xf>
    <xf numFmtId="164" fontId="26" fillId="5" borderId="1" xfId="2" applyNumberFormat="1" applyFont="1" applyFill="1" applyBorder="1" applyAlignment="1">
      <alignment horizontal="right" wrapText="1" shrinkToFit="1"/>
    </xf>
    <xf numFmtId="164" fontId="26" fillId="6" borderId="0" xfId="2" applyNumberFormat="1" applyFont="1" applyFill="1" applyBorder="1" applyAlignment="1">
      <alignment horizontal="right" vertical="center" wrapText="1" shrinkToFit="1"/>
    </xf>
    <xf numFmtId="0" fontId="21" fillId="6" borderId="0" xfId="4" applyFont="1" applyFill="1" applyBorder="1" applyAlignment="1">
      <alignment vertical="center" wrapText="1"/>
    </xf>
    <xf numFmtId="164" fontId="26" fillId="4" borderId="3" xfId="2" applyNumberFormat="1" applyFont="1" applyFill="1" applyBorder="1" applyAlignment="1">
      <alignment horizontal="right" vertical="center" wrapText="1" shrinkToFit="1"/>
    </xf>
    <xf numFmtId="0" fontId="47" fillId="4" borderId="0" xfId="0" applyFont="1" applyFill="1" applyBorder="1" applyAlignment="1">
      <alignment horizontal="center" wrapText="1" shrinkToFit="1"/>
    </xf>
    <xf numFmtId="0" fontId="47" fillId="4" borderId="0" xfId="0" applyFont="1" applyFill="1" applyBorder="1" applyAlignment="1">
      <alignment horizontal="right" wrapText="1" shrinkToFit="1"/>
    </xf>
    <xf numFmtId="0" fontId="62" fillId="5" borderId="10" xfId="4" applyFont="1" applyFill="1" applyBorder="1" applyAlignment="1">
      <alignment horizontal="center" vertical="center" wrapText="1" shrinkToFit="1"/>
    </xf>
    <xf numFmtId="0" fontId="79" fillId="4" borderId="0" xfId="4" applyFont="1" applyFill="1" applyBorder="1" applyAlignment="1">
      <alignment horizontal="left" vertical="center"/>
    </xf>
    <xf numFmtId="0" fontId="80" fillId="4" borderId="0" xfId="4" applyFont="1" applyFill="1" applyAlignment="1">
      <alignment vertical="center"/>
    </xf>
    <xf numFmtId="0" fontId="81" fillId="4" borderId="0" xfId="3" applyFont="1" applyFill="1" applyBorder="1" applyAlignment="1">
      <alignment horizontal="centerContinuous" vertical="center" wrapText="1"/>
    </xf>
    <xf numFmtId="0" fontId="81" fillId="4" borderId="0" xfId="3" applyFont="1" applyFill="1" applyBorder="1" applyAlignment="1">
      <alignment horizontal="centerContinuous" vertical="center"/>
    </xf>
    <xf numFmtId="0" fontId="82" fillId="4" borderId="0" xfId="4" applyFont="1" applyFill="1" applyBorder="1" applyAlignment="1">
      <alignment horizontal="centerContinuous" vertical="center" shrinkToFit="1"/>
    </xf>
    <xf numFmtId="0" fontId="82" fillId="4" borderId="0" xfId="4" applyFont="1" applyFill="1" applyBorder="1" applyAlignment="1">
      <alignment horizontal="centerContinuous" vertical="center"/>
    </xf>
    <xf numFmtId="170" fontId="60" fillId="4" borderId="9" xfId="4" applyNumberFormat="1" applyFont="1" applyFill="1" applyBorder="1" applyAlignment="1">
      <alignment vertical="center" wrapText="1" shrinkToFit="1"/>
    </xf>
    <xf numFmtId="165" fontId="21" fillId="5" borderId="0" xfId="7" applyNumberFormat="1" applyFont="1" applyFill="1" applyBorder="1" applyAlignment="1">
      <alignment horizontal="left" vertical="center" wrapText="1" shrinkToFit="1"/>
    </xf>
    <xf numFmtId="165" fontId="82" fillId="4" borderId="0" xfId="4" applyNumberFormat="1" applyFont="1" applyFill="1" applyBorder="1" applyAlignment="1">
      <alignment vertical="center"/>
    </xf>
    <xf numFmtId="165" fontId="21" fillId="0" borderId="0" xfId="7" applyNumberFormat="1" applyFont="1" applyFill="1" applyBorder="1" applyAlignment="1">
      <alignment horizontal="left" vertical="center" wrapText="1" indent="2" shrinkToFit="1"/>
    </xf>
    <xf numFmtId="169" fontId="21" fillId="0" borderId="0" xfId="7" applyNumberFormat="1" applyFont="1" applyFill="1" applyBorder="1" applyAlignment="1">
      <alignment horizontal="center" vertical="center" wrapText="1" shrinkToFit="1"/>
    </xf>
    <xf numFmtId="169" fontId="61" fillId="0" borderId="0" xfId="7" applyNumberFormat="1" applyFont="1" applyFill="1" applyBorder="1" applyAlignment="1">
      <alignment horizontal="center" vertical="center" wrapText="1" shrinkToFit="1"/>
    </xf>
    <xf numFmtId="164" fontId="21" fillId="0" borderId="0" xfId="5" applyNumberFormat="1" applyFont="1" applyFill="1" applyBorder="1" applyAlignment="1">
      <alignment horizontal="center" vertical="center" wrapText="1" shrinkToFit="1"/>
    </xf>
    <xf numFmtId="165" fontId="82" fillId="0" borderId="0" xfId="4" applyNumberFormat="1" applyFont="1" applyFill="1" applyBorder="1" applyAlignment="1">
      <alignment vertical="center"/>
    </xf>
    <xf numFmtId="165" fontId="21" fillId="6" borderId="0" xfId="7" applyNumberFormat="1" applyFont="1" applyFill="1" applyBorder="1" applyAlignment="1">
      <alignment horizontal="left" vertical="center" wrapText="1" shrinkToFit="1"/>
    </xf>
    <xf numFmtId="169" fontId="21" fillId="6" borderId="0" xfId="7" applyNumberFormat="1" applyFont="1" applyFill="1" applyBorder="1" applyAlignment="1">
      <alignment horizontal="center" vertical="center" wrapText="1" shrinkToFit="1"/>
    </xf>
    <xf numFmtId="169" fontId="61" fillId="6" borderId="0" xfId="7" applyNumberFormat="1" applyFont="1" applyFill="1" applyBorder="1" applyAlignment="1">
      <alignment horizontal="center" vertical="center" wrapText="1" shrinkToFit="1"/>
    </xf>
    <xf numFmtId="164" fontId="21" fillId="6" borderId="0" xfId="5" applyNumberFormat="1" applyFont="1" applyFill="1" applyBorder="1" applyAlignment="1">
      <alignment horizontal="center" vertical="center" wrapText="1" shrinkToFit="1"/>
    </xf>
    <xf numFmtId="165" fontId="61" fillId="5" borderId="3" xfId="7" applyNumberFormat="1" applyFont="1" applyFill="1" applyBorder="1" applyAlignment="1">
      <alignment horizontal="left" vertical="center" wrapText="1" shrinkToFit="1"/>
    </xf>
    <xf numFmtId="169" fontId="61" fillId="5" borderId="3" xfId="7" applyNumberFormat="1" applyFont="1" applyFill="1" applyBorder="1" applyAlignment="1">
      <alignment horizontal="center" vertical="center" wrapText="1" shrinkToFit="1"/>
    </xf>
    <xf numFmtId="164" fontId="61" fillId="5" borderId="3" xfId="5" applyNumberFormat="1" applyFont="1" applyFill="1" applyBorder="1" applyAlignment="1">
      <alignment horizontal="center" vertical="center" wrapText="1" shrinkToFit="1"/>
    </xf>
    <xf numFmtId="165" fontId="81" fillId="5" borderId="0" xfId="7" applyNumberFormat="1" applyFont="1" applyFill="1" applyBorder="1" applyAlignment="1">
      <alignment horizontal="left" vertical="center" wrapText="1" shrinkToFit="1"/>
    </xf>
    <xf numFmtId="165" fontId="81" fillId="5" borderId="0" xfId="7" applyNumberFormat="1" applyFont="1" applyFill="1" applyBorder="1" applyAlignment="1">
      <alignment horizontal="center" vertical="center" wrapText="1" shrinkToFit="1"/>
    </xf>
    <xf numFmtId="0" fontId="84" fillId="0" borderId="0" xfId="6" applyFont="1"/>
    <xf numFmtId="0" fontId="82" fillId="4" borderId="0" xfId="4" applyFont="1" applyFill="1" applyBorder="1" applyAlignment="1">
      <alignment vertical="center" wrapText="1"/>
    </xf>
    <xf numFmtId="0" fontId="82" fillId="4" borderId="0" xfId="4" applyFont="1" applyFill="1" applyBorder="1" applyAlignment="1">
      <alignment vertical="center"/>
    </xf>
    <xf numFmtId="0" fontId="82" fillId="4" borderId="0" xfId="4" applyFont="1" applyFill="1" applyBorder="1" applyAlignment="1">
      <alignment vertical="center" shrinkToFit="1"/>
    </xf>
    <xf numFmtId="0" fontId="83" fillId="3" borderId="3" xfId="4" applyFont="1" applyFill="1" applyBorder="1" applyAlignment="1">
      <alignment vertical="center" shrinkToFit="1"/>
    </xf>
    <xf numFmtId="0" fontId="86" fillId="3" borderId="3" xfId="4" applyFont="1" applyFill="1" applyBorder="1" applyAlignment="1">
      <alignment vertical="center" shrinkToFit="1"/>
    </xf>
    <xf numFmtId="170" fontId="60" fillId="4" borderId="12" xfId="4" applyNumberFormat="1" applyFont="1" applyFill="1" applyBorder="1" applyAlignment="1">
      <alignment vertical="center" wrapText="1" shrinkToFit="1"/>
    </xf>
    <xf numFmtId="170" fontId="60" fillId="4" borderId="0" xfId="4" applyNumberFormat="1" applyFont="1" applyFill="1" applyBorder="1" applyAlignment="1">
      <alignment horizontal="center" vertical="center" wrapText="1" shrinkToFit="1"/>
    </xf>
    <xf numFmtId="0" fontId="21" fillId="0" borderId="0" xfId="4" applyFont="1" applyFill="1" applyBorder="1" applyAlignment="1">
      <alignment vertical="center"/>
    </xf>
    <xf numFmtId="0" fontId="80" fillId="0" borderId="0" xfId="4" applyFont="1" applyFill="1" applyAlignment="1">
      <alignment vertical="center"/>
    </xf>
    <xf numFmtId="0" fontId="86" fillId="0" borderId="0" xfId="4" applyFont="1" applyFill="1" applyBorder="1" applyAlignment="1">
      <alignment vertical="center" shrinkToFit="1"/>
    </xf>
    <xf numFmtId="165" fontId="33" fillId="0" borderId="0" xfId="7" applyNumberFormat="1" applyFont="1" applyFill="1" applyBorder="1" applyAlignment="1">
      <alignment vertical="center" wrapText="1" shrinkToFit="1"/>
    </xf>
    <xf numFmtId="0" fontId="60" fillId="5" borderId="4" xfId="4" applyFont="1" applyFill="1" applyBorder="1" applyAlignment="1">
      <alignment horizontal="center" wrapText="1" shrinkToFit="1"/>
    </xf>
    <xf numFmtId="0" fontId="60" fillId="5" borderId="4" xfId="4" applyFont="1" applyFill="1" applyBorder="1" applyAlignment="1">
      <alignment horizontal="right" wrapText="1" shrinkToFit="1"/>
    </xf>
    <xf numFmtId="0" fontId="80" fillId="4" borderId="0" xfId="4" applyFont="1" applyFill="1" applyBorder="1" applyAlignment="1">
      <alignment vertical="center"/>
    </xf>
    <xf numFmtId="166" fontId="21" fillId="4" borderId="0" xfId="7" applyNumberFormat="1" applyFont="1" applyFill="1" applyBorder="1" applyAlignment="1">
      <alignment horizontal="right" vertical="center" wrapText="1" indent="1"/>
    </xf>
    <xf numFmtId="164" fontId="21" fillId="4" borderId="0" xfId="5" applyNumberFormat="1" applyFont="1" applyFill="1" applyBorder="1" applyAlignment="1">
      <alignment horizontal="center" vertical="center" wrapText="1"/>
    </xf>
    <xf numFmtId="166" fontId="21" fillId="6" borderId="0" xfId="7" applyNumberFormat="1" applyFont="1" applyFill="1" applyBorder="1" applyAlignment="1">
      <alignment horizontal="right" vertical="center" wrapText="1" indent="1"/>
    </xf>
    <xf numFmtId="164" fontId="21" fillId="6" borderId="0" xfId="5" applyNumberFormat="1" applyFont="1" applyFill="1" applyBorder="1" applyAlignment="1">
      <alignment horizontal="center" vertical="center" wrapText="1"/>
    </xf>
    <xf numFmtId="165" fontId="81" fillId="5" borderId="3" xfId="7" applyNumberFormat="1" applyFont="1" applyFill="1" applyBorder="1" applyAlignment="1">
      <alignment horizontal="left" vertical="center" wrapText="1" shrinkToFit="1"/>
    </xf>
    <xf numFmtId="166" fontId="61" fillId="5" borderId="3" xfId="7" applyNumberFormat="1" applyFont="1" applyFill="1" applyBorder="1" applyAlignment="1">
      <alignment horizontal="right" vertical="center" wrapText="1" indent="1" shrinkToFit="1"/>
    </xf>
    <xf numFmtId="0" fontId="13" fillId="4" borderId="0" xfId="4" applyFont="1" applyFill="1" applyBorder="1" applyAlignment="1">
      <alignment vertical="center" wrapText="1"/>
    </xf>
    <xf numFmtId="0" fontId="80" fillId="4" borderId="0" xfId="4" applyFont="1" applyFill="1" applyAlignment="1">
      <alignment horizontal="center" vertical="center"/>
    </xf>
    <xf numFmtId="4" fontId="71" fillId="0" borderId="0" xfId="0" applyNumberFormat="1" applyFont="1" applyFill="1" applyBorder="1" applyAlignment="1">
      <alignment horizontal="center" vertical="center"/>
    </xf>
    <xf numFmtId="0" fontId="71" fillId="0" borderId="0" xfId="0" applyFont="1" applyFill="1" applyBorder="1" applyAlignment="1">
      <alignment horizontal="center" vertical="center"/>
    </xf>
    <xf numFmtId="164" fontId="63" fillId="0" borderId="3" xfId="2" applyNumberFormat="1" applyFont="1" applyFill="1" applyBorder="1" applyAlignment="1">
      <alignment horizontal="center" wrapText="1"/>
    </xf>
    <xf numFmtId="3" fontId="72" fillId="6" borderId="0" xfId="0" applyNumberFormat="1" applyFont="1" applyFill="1" applyBorder="1" applyAlignment="1">
      <alignment horizontal="center" vertical="center"/>
    </xf>
    <xf numFmtId="164" fontId="71" fillId="6" borderId="0" xfId="0" applyNumberFormat="1" applyFont="1" applyFill="1" applyBorder="1" applyAlignment="1">
      <alignment horizontal="center" vertical="center"/>
    </xf>
    <xf numFmtId="4" fontId="71" fillId="6" borderId="0" xfId="0" applyNumberFormat="1" applyFont="1" applyFill="1" applyBorder="1" applyAlignment="1">
      <alignment horizontal="center" vertical="center"/>
    </xf>
    <xf numFmtId="0" fontId="71" fillId="6" borderId="0" xfId="0" applyFont="1" applyFill="1" applyBorder="1" applyAlignment="1">
      <alignment vertical="center"/>
    </xf>
    <xf numFmtId="0" fontId="2" fillId="3" borderId="0" xfId="0" applyFont="1" applyFill="1" applyBorder="1" applyAlignment="1">
      <alignment horizontal="center" vertical="center"/>
    </xf>
    <xf numFmtId="0" fontId="21" fillId="0" borderId="0" xfId="4" applyFont="1" applyFill="1" applyBorder="1" applyAlignment="1">
      <alignment horizontal="left" wrapText="1" shrinkToFit="1"/>
    </xf>
    <xf numFmtId="169" fontId="21" fillId="0" borderId="0" xfId="7" applyNumberFormat="1" applyFont="1" applyFill="1" applyBorder="1" applyAlignment="1">
      <alignment horizontal="center" vertical="center" wrapText="1" shrinkToFit="1"/>
    </xf>
    <xf numFmtId="169" fontId="21" fillId="6" borderId="0" xfId="7" applyNumberFormat="1" applyFont="1" applyFill="1" applyBorder="1" applyAlignment="1">
      <alignment horizontal="center" vertical="center" wrapText="1" shrinkToFit="1"/>
    </xf>
    <xf numFmtId="169" fontId="61" fillId="5" borderId="3" xfId="7" applyNumberFormat="1" applyFont="1" applyFill="1" applyBorder="1" applyAlignment="1">
      <alignment horizontal="center" vertical="center" wrapText="1" shrinkToFit="1"/>
    </xf>
    <xf numFmtId="0" fontId="21" fillId="6" borderId="0" xfId="4" applyNumberFormat="1" applyFont="1" applyFill="1" applyBorder="1" applyAlignment="1">
      <alignment horizontal="left" vertical="center" wrapText="1" shrinkToFit="1"/>
    </xf>
    <xf numFmtId="0" fontId="61" fillId="6" borderId="0" xfId="4" applyFont="1" applyFill="1" applyBorder="1" applyAlignment="1">
      <alignment horizontal="left" vertical="center" wrapText="1" shrinkToFit="1"/>
    </xf>
    <xf numFmtId="0" fontId="2" fillId="2" borderId="0" xfId="0" applyFont="1" applyFill="1" applyBorder="1" applyAlignment="1">
      <alignment horizontal="center" vertical="center" wrapText="1" shrinkToFit="1"/>
    </xf>
    <xf numFmtId="0" fontId="3" fillId="0" borderId="0" xfId="0" applyFont="1" applyBorder="1" applyAlignment="1">
      <alignment horizontal="center" vertical="center"/>
    </xf>
    <xf numFmtId="0" fontId="16" fillId="0" borderId="0" xfId="0" applyFont="1" applyBorder="1" applyAlignment="1">
      <alignment horizontal="center" vertical="center"/>
    </xf>
    <xf numFmtId="0" fontId="16" fillId="0" borderId="3" xfId="0" applyFont="1" applyBorder="1" applyAlignment="1">
      <alignment horizontal="center" vertical="center"/>
    </xf>
    <xf numFmtId="0" fontId="2" fillId="3" borderId="0" xfId="4" applyFont="1" applyFill="1" applyBorder="1" applyAlignment="1">
      <alignment horizontal="center" vertical="center" shrinkToFit="1"/>
    </xf>
    <xf numFmtId="0" fontId="59" fillId="2" borderId="0" xfId="0" applyFont="1" applyFill="1" applyBorder="1" applyAlignment="1">
      <alignment horizontal="center" vertical="center" wrapText="1" shrinkToFit="1"/>
    </xf>
    <xf numFmtId="0" fontId="60" fillId="5" borderId="0" xfId="0" applyFont="1" applyFill="1" applyBorder="1" applyAlignment="1">
      <alignment horizontal="center" vertical="center" wrapText="1"/>
    </xf>
    <xf numFmtId="0" fontId="21" fillId="4" borderId="2" xfId="0" quotePrefix="1" applyNumberFormat="1" applyFont="1" applyFill="1" applyBorder="1" applyAlignment="1">
      <alignment horizontal="center" vertical="center" shrinkToFit="1"/>
    </xf>
    <xf numFmtId="0" fontId="59" fillId="3" borderId="0" xfId="0" applyFont="1" applyFill="1" applyBorder="1" applyAlignment="1">
      <alignment horizontal="left" vertical="center"/>
    </xf>
    <xf numFmtId="0" fontId="21" fillId="0" borderId="0" xfId="4" applyFont="1" applyFill="1" applyBorder="1" applyAlignment="1">
      <alignment horizontal="left" wrapText="1" shrinkToFit="1"/>
    </xf>
    <xf numFmtId="0" fontId="87" fillId="0" borderId="0" xfId="0" applyFont="1" applyBorder="1" applyAlignment="1">
      <alignment horizontal="left" vertical="top" wrapText="1"/>
    </xf>
    <xf numFmtId="0" fontId="87" fillId="0" borderId="0" xfId="0" applyFont="1" applyBorder="1" applyAlignment="1">
      <alignment horizontal="left" vertical="top"/>
    </xf>
    <xf numFmtId="0" fontId="87" fillId="0" borderId="0" xfId="0" applyFont="1" applyAlignment="1">
      <alignment horizontal="left" vertical="top" wrapText="1"/>
    </xf>
    <xf numFmtId="0" fontId="87" fillId="0" borderId="0" xfId="0" applyFont="1" applyAlignment="1">
      <alignment horizontal="left" vertical="top"/>
    </xf>
    <xf numFmtId="0" fontId="25" fillId="2" borderId="0" xfId="0" applyFont="1" applyFill="1" applyBorder="1" applyAlignment="1">
      <alignment horizontal="center" vertical="center" wrapText="1" shrinkToFit="1"/>
    </xf>
    <xf numFmtId="0" fontId="34" fillId="0" borderId="4" xfId="0" applyFont="1" applyBorder="1" applyAlignment="1">
      <alignment horizontal="center" vertical="center" wrapText="1"/>
    </xf>
    <xf numFmtId="0" fontId="25" fillId="3" borderId="0" xfId="0" applyFont="1" applyFill="1" applyBorder="1" applyAlignment="1">
      <alignment horizontal="center" vertical="center" wrapText="1" shrinkToFit="1"/>
    </xf>
    <xf numFmtId="0" fontId="24" fillId="3" borderId="0" xfId="4" applyFont="1" applyFill="1" applyBorder="1" applyAlignment="1">
      <alignment horizontal="left" vertical="center" shrinkToFit="1"/>
    </xf>
    <xf numFmtId="170" fontId="34" fillId="4" borderId="4" xfId="4" applyNumberFormat="1" applyFont="1" applyFill="1" applyBorder="1" applyAlignment="1">
      <alignment horizontal="center" vertical="center" wrapText="1" shrinkToFit="1"/>
    </xf>
    <xf numFmtId="0" fontId="33" fillId="4" borderId="0" xfId="4" applyFont="1" applyFill="1" applyBorder="1" applyAlignment="1">
      <alignment horizontal="left" vertical="center" wrapText="1"/>
    </xf>
    <xf numFmtId="0" fontId="24" fillId="2" borderId="0" xfId="0" applyFont="1" applyFill="1" applyBorder="1" applyAlignment="1">
      <alignment horizontal="center" vertical="center" wrapText="1" shrinkToFit="1"/>
    </xf>
    <xf numFmtId="0" fontId="2" fillId="3" borderId="0" xfId="4" applyFont="1" applyFill="1" applyBorder="1" applyAlignment="1">
      <alignment horizontal="left" vertical="center" shrinkToFit="1"/>
    </xf>
    <xf numFmtId="170" fontId="25" fillId="0" borderId="0" xfId="4" applyNumberFormat="1" applyFont="1" applyFill="1" applyBorder="1" applyAlignment="1">
      <alignment horizontal="center" vertical="center" wrapText="1" shrinkToFit="1"/>
    </xf>
    <xf numFmtId="169" fontId="61" fillId="5" borderId="3" xfId="7" applyNumberFormat="1" applyFont="1" applyFill="1" applyBorder="1" applyAlignment="1">
      <alignment horizontal="center" vertical="center" wrapText="1" shrinkToFit="1"/>
    </xf>
    <xf numFmtId="169" fontId="80" fillId="0" borderId="0" xfId="7" applyNumberFormat="1" applyFont="1" applyFill="1" applyBorder="1" applyAlignment="1">
      <alignment horizontal="center" vertical="center" wrapText="1" shrinkToFit="1"/>
    </xf>
    <xf numFmtId="169" fontId="21" fillId="0" borderId="0" xfId="7" applyNumberFormat="1" applyFont="1" applyFill="1" applyBorder="1" applyAlignment="1">
      <alignment horizontal="center" vertical="center" wrapText="1" shrinkToFit="1"/>
    </xf>
    <xf numFmtId="169" fontId="21" fillId="6" borderId="0" xfId="7" applyNumberFormat="1" applyFont="1" applyFill="1" applyBorder="1" applyAlignment="1">
      <alignment horizontal="center" vertical="center" wrapText="1" shrinkToFit="1"/>
    </xf>
    <xf numFmtId="0" fontId="62" fillId="5" borderId="10" xfId="4" applyFont="1" applyFill="1" applyBorder="1" applyAlignment="1">
      <alignment horizontal="center" vertical="center" wrapText="1" shrinkToFit="1"/>
    </xf>
    <xf numFmtId="170" fontId="60" fillId="4" borderId="9" xfId="4" applyNumberFormat="1" applyFont="1" applyFill="1" applyBorder="1" applyAlignment="1">
      <alignment horizontal="center" vertical="center" wrapText="1" shrinkToFit="1"/>
    </xf>
    <xf numFmtId="0" fontId="59" fillId="2" borderId="0" xfId="6" applyFont="1" applyFill="1" applyBorder="1" applyAlignment="1">
      <alignment horizontal="center" vertical="center" wrapText="1" shrinkToFit="1"/>
    </xf>
    <xf numFmtId="0" fontId="83" fillId="3" borderId="3" xfId="4" applyFont="1" applyFill="1" applyBorder="1" applyAlignment="1">
      <alignment horizontal="left" vertical="center" shrinkToFit="1"/>
    </xf>
  </cellXfs>
  <cellStyles count="8">
    <cellStyle name="Millares" xfId="1" builtinId="3"/>
    <cellStyle name="Millares 2" xfId="7"/>
    <cellStyle name="Normal" xfId="0" builtinId="0"/>
    <cellStyle name="Normal 2" xfId="4"/>
    <cellStyle name="Normal 3" xfId="6"/>
    <cellStyle name="Normal_IV-trim  2002" xfId="3"/>
    <cellStyle name="Porcentaje" xfId="2" builtinId="5"/>
    <cellStyle name="Porcentaje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190500</xdr:rowOff>
    </xdr:from>
    <xdr:to>
      <xdr:col>1</xdr:col>
      <xdr:colOff>0</xdr:colOff>
      <xdr:row>3</xdr:row>
      <xdr:rowOff>0</xdr:rowOff>
    </xdr:to>
    <xdr:pic>
      <xdr:nvPicPr>
        <xdr:cNvPr id="2" name="Picture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7225" y="333375"/>
          <a:ext cx="0" cy="133350"/>
        </a:xfrm>
        <a:prstGeom prst="rect">
          <a:avLst/>
        </a:prstGeom>
        <a:noFill/>
        <a:ln w="9525">
          <a:noFill/>
          <a:miter lim="800000"/>
          <a:headEnd/>
          <a:tailEnd/>
        </a:ln>
      </xdr:spPr>
    </xdr:pic>
    <xdr:clientData/>
  </xdr:twoCellAnchor>
  <xdr:twoCellAnchor>
    <xdr:from>
      <xdr:col>1</xdr:col>
      <xdr:colOff>0</xdr:colOff>
      <xdr:row>1</xdr:row>
      <xdr:rowOff>200025</xdr:rowOff>
    </xdr:from>
    <xdr:to>
      <xdr:col>1</xdr:col>
      <xdr:colOff>0</xdr:colOff>
      <xdr:row>3</xdr:row>
      <xdr:rowOff>0</xdr:rowOff>
    </xdr:to>
    <xdr:pic>
      <xdr:nvPicPr>
        <xdr:cNvPr id="3" name="Picture 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7225" y="333375"/>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4" name="Picture 4">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7225" y="333375"/>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5" name="Picture 6">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7225" y="333375"/>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6" name="Picture 7">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7225" y="333375"/>
          <a:ext cx="0" cy="1333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7</xdr:col>
          <xdr:colOff>0</xdr:colOff>
          <xdr:row>32</xdr:row>
          <xdr:rowOff>0</xdr:rowOff>
        </xdr:from>
        <xdr:to>
          <xdr:col>7</xdr:col>
          <xdr:colOff>0</xdr:colOff>
          <xdr:row>32</xdr:row>
          <xdr:rowOff>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solidFill>
              <a:srgbClr val="FFFFFF"/>
            </a:solidFill>
            <a:ln>
              <a:noFill/>
            </a:ln>
            <a:extLst>
              <a:ext uri="{91240B29-F687-4F45-9708-019B960494DF}">
                <a14:hiddenLine w="1">
                  <a:solidFill>
                    <a:srgbClr val="000000"/>
                  </a:solidFill>
                  <a:miter lim="800000"/>
                  <a:headEnd/>
                  <a:tailEnd/>
                </a14:hiddenLine>
              </a:ext>
            </a:extLst>
          </xdr:spPr>
        </xdr:sp>
        <xdr:clientData/>
      </xdr:twoCellAnchor>
    </mc:Choice>
    <mc:Fallback/>
  </mc:AlternateContent>
  <xdr:twoCellAnchor editAs="oneCell">
    <xdr:from>
      <xdr:col>6</xdr:col>
      <xdr:colOff>176893</xdr:colOff>
      <xdr:row>24</xdr:row>
      <xdr:rowOff>136070</xdr:rowOff>
    </xdr:from>
    <xdr:to>
      <xdr:col>11</xdr:col>
      <xdr:colOff>467667</xdr:colOff>
      <xdr:row>34</xdr:row>
      <xdr:rowOff>175395</xdr:rowOff>
    </xdr:to>
    <xdr:pic>
      <xdr:nvPicPr>
        <xdr:cNvPr id="11" name="Imagen 10"/>
        <xdr:cNvPicPr>
          <a:picLocks noChangeAspect="1"/>
        </xdr:cNvPicPr>
      </xdr:nvPicPr>
      <xdr:blipFill>
        <a:blip xmlns:r="http://schemas.openxmlformats.org/officeDocument/2006/relationships" r:embed="rId2"/>
        <a:stretch>
          <a:fillRect/>
        </a:stretch>
      </xdr:blipFill>
      <xdr:spPr>
        <a:xfrm>
          <a:off x="7443107" y="6286499"/>
          <a:ext cx="6468417" cy="28287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41</xdr:row>
          <xdr:rowOff>0</xdr:rowOff>
        </xdr:from>
        <xdr:to>
          <xdr:col>4</xdr:col>
          <xdr:colOff>0</xdr:colOff>
          <xdr:row>41</xdr:row>
          <xdr:rowOff>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a:solidFill>
            <a:ln>
              <a:noFill/>
            </a:ln>
            <a:extLst>
              <a:ext uri="{91240B29-F687-4F45-9708-019B960494DF}">
                <a14:hiddenLine w="1">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0</xdr:colOff>
      <xdr:row>0</xdr:row>
      <xdr:rowOff>190500</xdr:rowOff>
    </xdr:from>
    <xdr:to>
      <xdr:col>14</xdr:col>
      <xdr:colOff>0</xdr:colOff>
      <xdr:row>2</xdr:row>
      <xdr:rowOff>0</xdr:rowOff>
    </xdr:to>
    <xdr:pic>
      <xdr:nvPicPr>
        <xdr:cNvPr id="17"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182225" y="133350"/>
          <a:ext cx="0" cy="133350"/>
        </a:xfrm>
        <a:prstGeom prst="rect">
          <a:avLst/>
        </a:prstGeom>
        <a:noFill/>
        <a:ln w="9525">
          <a:noFill/>
          <a:miter lim="800000"/>
          <a:headEnd/>
          <a:tailEnd/>
        </a:ln>
      </xdr:spPr>
    </xdr:pic>
    <xdr:clientData/>
  </xdr:twoCellAnchor>
  <xdr:twoCellAnchor>
    <xdr:from>
      <xdr:col>14</xdr:col>
      <xdr:colOff>0</xdr:colOff>
      <xdr:row>0</xdr:row>
      <xdr:rowOff>200025</xdr:rowOff>
    </xdr:from>
    <xdr:to>
      <xdr:col>14</xdr:col>
      <xdr:colOff>0</xdr:colOff>
      <xdr:row>2</xdr:row>
      <xdr:rowOff>0</xdr:rowOff>
    </xdr:to>
    <xdr:pic>
      <xdr:nvPicPr>
        <xdr:cNvPr id="18" name="Picture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182225" y="133350"/>
          <a:ext cx="0" cy="133350"/>
        </a:xfrm>
        <a:prstGeom prst="rect">
          <a:avLst/>
        </a:prstGeom>
        <a:noFill/>
        <a:ln w="9525">
          <a:noFill/>
          <a:miter lim="800000"/>
          <a:headEnd/>
          <a:tailEnd/>
        </a:ln>
      </xdr:spPr>
    </xdr:pic>
    <xdr:clientData/>
  </xdr:twoCellAnchor>
  <xdr:twoCellAnchor>
    <xdr:from>
      <xdr:col>14</xdr:col>
      <xdr:colOff>0</xdr:colOff>
      <xdr:row>0</xdr:row>
      <xdr:rowOff>190500</xdr:rowOff>
    </xdr:from>
    <xdr:to>
      <xdr:col>14</xdr:col>
      <xdr:colOff>0</xdr:colOff>
      <xdr:row>2</xdr:row>
      <xdr:rowOff>0</xdr:rowOff>
    </xdr:to>
    <xdr:pic>
      <xdr:nvPicPr>
        <xdr:cNvPr id="19" name="Picture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182225" y="133350"/>
          <a:ext cx="0" cy="133350"/>
        </a:xfrm>
        <a:prstGeom prst="rect">
          <a:avLst/>
        </a:prstGeom>
        <a:noFill/>
        <a:ln w="9525">
          <a:noFill/>
          <a:miter lim="800000"/>
          <a:headEnd/>
          <a:tailEnd/>
        </a:ln>
      </xdr:spPr>
    </xdr:pic>
    <xdr:clientData/>
  </xdr:twoCellAnchor>
  <xdr:twoCellAnchor>
    <xdr:from>
      <xdr:col>14</xdr:col>
      <xdr:colOff>0</xdr:colOff>
      <xdr:row>0</xdr:row>
      <xdr:rowOff>190500</xdr:rowOff>
    </xdr:from>
    <xdr:to>
      <xdr:col>14</xdr:col>
      <xdr:colOff>0</xdr:colOff>
      <xdr:row>2</xdr:row>
      <xdr:rowOff>0</xdr:rowOff>
    </xdr:to>
    <xdr:pic>
      <xdr:nvPicPr>
        <xdr:cNvPr id="20" name="Picture 5">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182225" y="133350"/>
          <a:ext cx="0" cy="133350"/>
        </a:xfrm>
        <a:prstGeom prst="rect">
          <a:avLst/>
        </a:prstGeom>
        <a:noFill/>
        <a:ln w="9525">
          <a:noFill/>
          <a:miter lim="800000"/>
          <a:headEnd/>
          <a:tailEnd/>
        </a:ln>
      </xdr:spPr>
    </xdr:pic>
    <xdr:clientData/>
  </xdr:twoCellAnchor>
  <xdr:twoCellAnchor>
    <xdr:from>
      <xdr:col>14</xdr:col>
      <xdr:colOff>0</xdr:colOff>
      <xdr:row>0</xdr:row>
      <xdr:rowOff>123825</xdr:rowOff>
    </xdr:from>
    <xdr:to>
      <xdr:col>14</xdr:col>
      <xdr:colOff>0</xdr:colOff>
      <xdr:row>2</xdr:row>
      <xdr:rowOff>0</xdr:rowOff>
    </xdr:to>
    <xdr:pic>
      <xdr:nvPicPr>
        <xdr:cNvPr id="21" name="Picture 6">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182225" y="123825"/>
          <a:ext cx="0" cy="142875"/>
        </a:xfrm>
        <a:prstGeom prst="rect">
          <a:avLst/>
        </a:prstGeom>
        <a:noFill/>
        <a:ln w="9525">
          <a:noFill/>
          <a:miter lim="800000"/>
          <a:headEnd/>
          <a:tailEnd/>
        </a:ln>
      </xdr:spPr>
    </xdr:pic>
    <xdr:clientData/>
  </xdr:twoCellAnchor>
  <xdr:twoCellAnchor>
    <xdr:from>
      <xdr:col>14</xdr:col>
      <xdr:colOff>0</xdr:colOff>
      <xdr:row>0</xdr:row>
      <xdr:rowOff>190500</xdr:rowOff>
    </xdr:from>
    <xdr:to>
      <xdr:col>14</xdr:col>
      <xdr:colOff>0</xdr:colOff>
      <xdr:row>2</xdr:row>
      <xdr:rowOff>0</xdr:rowOff>
    </xdr:to>
    <xdr:pic>
      <xdr:nvPicPr>
        <xdr:cNvPr id="22" name="Picture 13">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182225" y="133350"/>
          <a:ext cx="0" cy="133350"/>
        </a:xfrm>
        <a:prstGeom prst="rect">
          <a:avLst/>
        </a:prstGeom>
        <a:noFill/>
        <a:ln w="9525">
          <a:noFill/>
          <a:miter lim="800000"/>
          <a:headEnd/>
          <a:tailEnd/>
        </a:ln>
      </xdr:spPr>
    </xdr:pic>
    <xdr:clientData/>
  </xdr:twoCellAnchor>
  <xdr:twoCellAnchor>
    <xdr:from>
      <xdr:col>14</xdr:col>
      <xdr:colOff>0</xdr:colOff>
      <xdr:row>0</xdr:row>
      <xdr:rowOff>200025</xdr:rowOff>
    </xdr:from>
    <xdr:to>
      <xdr:col>14</xdr:col>
      <xdr:colOff>0</xdr:colOff>
      <xdr:row>2</xdr:row>
      <xdr:rowOff>0</xdr:rowOff>
    </xdr:to>
    <xdr:pic>
      <xdr:nvPicPr>
        <xdr:cNvPr id="23" name="Picture 14">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182225" y="133350"/>
          <a:ext cx="0" cy="133350"/>
        </a:xfrm>
        <a:prstGeom prst="rect">
          <a:avLst/>
        </a:prstGeom>
        <a:noFill/>
        <a:ln w="9525">
          <a:noFill/>
          <a:miter lim="800000"/>
          <a:headEnd/>
          <a:tailEnd/>
        </a:ln>
      </xdr:spPr>
    </xdr:pic>
    <xdr:clientData/>
  </xdr:twoCellAnchor>
  <xdr:twoCellAnchor>
    <xdr:from>
      <xdr:col>14</xdr:col>
      <xdr:colOff>0</xdr:colOff>
      <xdr:row>0</xdr:row>
      <xdr:rowOff>190500</xdr:rowOff>
    </xdr:from>
    <xdr:to>
      <xdr:col>14</xdr:col>
      <xdr:colOff>0</xdr:colOff>
      <xdr:row>2</xdr:row>
      <xdr:rowOff>0</xdr:rowOff>
    </xdr:to>
    <xdr:pic>
      <xdr:nvPicPr>
        <xdr:cNvPr id="24" name="Picture 15">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182225" y="133350"/>
          <a:ext cx="0" cy="133350"/>
        </a:xfrm>
        <a:prstGeom prst="rect">
          <a:avLst/>
        </a:prstGeom>
        <a:noFill/>
        <a:ln w="9525">
          <a:noFill/>
          <a:miter lim="800000"/>
          <a:headEnd/>
          <a:tailEnd/>
        </a:ln>
      </xdr:spPr>
    </xdr:pic>
    <xdr:clientData/>
  </xdr:twoCellAnchor>
  <xdr:twoCellAnchor>
    <xdr:from>
      <xdr:col>14</xdr:col>
      <xdr:colOff>0</xdr:colOff>
      <xdr:row>0</xdr:row>
      <xdr:rowOff>190500</xdr:rowOff>
    </xdr:from>
    <xdr:to>
      <xdr:col>14</xdr:col>
      <xdr:colOff>0</xdr:colOff>
      <xdr:row>2</xdr:row>
      <xdr:rowOff>0</xdr:rowOff>
    </xdr:to>
    <xdr:pic>
      <xdr:nvPicPr>
        <xdr:cNvPr id="25" name="Picture 16">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182225" y="133350"/>
          <a:ext cx="0" cy="133350"/>
        </a:xfrm>
        <a:prstGeom prst="rect">
          <a:avLst/>
        </a:prstGeom>
        <a:noFill/>
        <a:ln w="9525">
          <a:noFill/>
          <a:miter lim="800000"/>
          <a:headEnd/>
          <a:tailEnd/>
        </a:ln>
      </xdr:spPr>
    </xdr:pic>
    <xdr:clientData/>
  </xdr:twoCellAnchor>
  <xdr:twoCellAnchor>
    <xdr:from>
      <xdr:col>14</xdr:col>
      <xdr:colOff>0</xdr:colOff>
      <xdr:row>0</xdr:row>
      <xdr:rowOff>123825</xdr:rowOff>
    </xdr:from>
    <xdr:to>
      <xdr:col>14</xdr:col>
      <xdr:colOff>0</xdr:colOff>
      <xdr:row>2</xdr:row>
      <xdr:rowOff>0</xdr:rowOff>
    </xdr:to>
    <xdr:pic>
      <xdr:nvPicPr>
        <xdr:cNvPr id="26" name="Picture 17">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182225" y="123825"/>
          <a:ext cx="0" cy="142875"/>
        </a:xfrm>
        <a:prstGeom prst="rect">
          <a:avLst/>
        </a:prstGeom>
        <a:noFill/>
        <a:ln w="9525">
          <a:noFill/>
          <a:miter lim="800000"/>
          <a:headEnd/>
          <a:tailEnd/>
        </a:ln>
      </xdr:spPr>
    </xdr:pic>
    <xdr:clientData/>
  </xdr:twoCellAnchor>
  <xdr:twoCellAnchor>
    <xdr:from>
      <xdr:col>14</xdr:col>
      <xdr:colOff>0</xdr:colOff>
      <xdr:row>0</xdr:row>
      <xdr:rowOff>190500</xdr:rowOff>
    </xdr:from>
    <xdr:to>
      <xdr:col>14</xdr:col>
      <xdr:colOff>0</xdr:colOff>
      <xdr:row>2</xdr:row>
      <xdr:rowOff>0</xdr:rowOff>
    </xdr:to>
    <xdr:pic>
      <xdr:nvPicPr>
        <xdr:cNvPr id="27" name="Picture 18">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182225" y="133350"/>
          <a:ext cx="0" cy="133350"/>
        </a:xfrm>
        <a:prstGeom prst="rect">
          <a:avLst/>
        </a:prstGeom>
        <a:noFill/>
        <a:ln w="9525">
          <a:noFill/>
          <a:miter lim="800000"/>
          <a:headEnd/>
          <a:tailEnd/>
        </a:ln>
      </xdr:spPr>
    </xdr:pic>
    <xdr:clientData/>
  </xdr:twoCellAnchor>
  <xdr:twoCellAnchor>
    <xdr:from>
      <xdr:col>14</xdr:col>
      <xdr:colOff>0</xdr:colOff>
      <xdr:row>0</xdr:row>
      <xdr:rowOff>200025</xdr:rowOff>
    </xdr:from>
    <xdr:to>
      <xdr:col>14</xdr:col>
      <xdr:colOff>0</xdr:colOff>
      <xdr:row>2</xdr:row>
      <xdr:rowOff>0</xdr:rowOff>
    </xdr:to>
    <xdr:pic>
      <xdr:nvPicPr>
        <xdr:cNvPr id="28" name="Picture 19">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182225" y="133350"/>
          <a:ext cx="0" cy="133350"/>
        </a:xfrm>
        <a:prstGeom prst="rect">
          <a:avLst/>
        </a:prstGeom>
        <a:noFill/>
        <a:ln w="9525">
          <a:noFill/>
          <a:miter lim="800000"/>
          <a:headEnd/>
          <a:tailEnd/>
        </a:ln>
      </xdr:spPr>
    </xdr:pic>
    <xdr:clientData/>
  </xdr:twoCellAnchor>
  <xdr:twoCellAnchor>
    <xdr:from>
      <xdr:col>14</xdr:col>
      <xdr:colOff>0</xdr:colOff>
      <xdr:row>0</xdr:row>
      <xdr:rowOff>190500</xdr:rowOff>
    </xdr:from>
    <xdr:to>
      <xdr:col>14</xdr:col>
      <xdr:colOff>0</xdr:colOff>
      <xdr:row>2</xdr:row>
      <xdr:rowOff>0</xdr:rowOff>
    </xdr:to>
    <xdr:pic>
      <xdr:nvPicPr>
        <xdr:cNvPr id="29" name="Picture 20">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182225" y="133350"/>
          <a:ext cx="0" cy="133350"/>
        </a:xfrm>
        <a:prstGeom prst="rect">
          <a:avLst/>
        </a:prstGeom>
        <a:noFill/>
        <a:ln w="9525">
          <a:noFill/>
          <a:miter lim="800000"/>
          <a:headEnd/>
          <a:tailEnd/>
        </a:ln>
      </xdr:spPr>
    </xdr:pic>
    <xdr:clientData/>
  </xdr:twoCellAnchor>
  <xdr:twoCellAnchor>
    <xdr:from>
      <xdr:col>14</xdr:col>
      <xdr:colOff>0</xdr:colOff>
      <xdr:row>0</xdr:row>
      <xdr:rowOff>190500</xdr:rowOff>
    </xdr:from>
    <xdr:to>
      <xdr:col>14</xdr:col>
      <xdr:colOff>0</xdr:colOff>
      <xdr:row>2</xdr:row>
      <xdr:rowOff>0</xdr:rowOff>
    </xdr:to>
    <xdr:pic>
      <xdr:nvPicPr>
        <xdr:cNvPr id="30" name="Picture 21">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182225" y="133350"/>
          <a:ext cx="0" cy="133350"/>
        </a:xfrm>
        <a:prstGeom prst="rect">
          <a:avLst/>
        </a:prstGeom>
        <a:noFill/>
        <a:ln w="9525">
          <a:noFill/>
          <a:miter lim="800000"/>
          <a:headEnd/>
          <a:tailEnd/>
        </a:ln>
      </xdr:spPr>
    </xdr:pic>
    <xdr:clientData/>
  </xdr:twoCellAnchor>
  <xdr:twoCellAnchor>
    <xdr:from>
      <xdr:col>14</xdr:col>
      <xdr:colOff>0</xdr:colOff>
      <xdr:row>0</xdr:row>
      <xdr:rowOff>123825</xdr:rowOff>
    </xdr:from>
    <xdr:to>
      <xdr:col>14</xdr:col>
      <xdr:colOff>0</xdr:colOff>
      <xdr:row>2</xdr:row>
      <xdr:rowOff>0</xdr:rowOff>
    </xdr:to>
    <xdr:pic>
      <xdr:nvPicPr>
        <xdr:cNvPr id="31" name="Picture 22">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182225" y="123825"/>
          <a:ext cx="0" cy="1428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23825"/>
          <a:ext cx="0" cy="2571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23825"/>
          <a:ext cx="0" cy="2571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23825"/>
          <a:ext cx="0" cy="2571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X03419457/Coca-Cola%20FEMSA/Collazo%20Pereda,%20Jorge%20Alejandro%20-%20Investor%20Relations/Reportes%20Trimestrales/2020/1Q20/15.%20Formato%20PR/V&#237;nculos/EFPR003_Financial%20Statements%201Q%202020_202004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Resumen"/>
      <sheetName val="(1) Consolidado Q"/>
      <sheetName val="(1) Consolidado Q Fil disc PY"/>
      <sheetName val="(1) Consolidado Q wo Ven"/>
      <sheetName val="(1) Consolidado Q wo Fil"/>
      <sheetName val="(1) Consolidado Q wo Fil Ven"/>
      <sheetName val="(2) Consolidado YTD"/>
      <sheetName val="Consol Q wo Ven Adq"/>
      <sheetName val="Consol YTD wo Ven Adq"/>
      <sheetName val="Consol Q wo Ven"/>
      <sheetName val="Consol YTD wo Ven"/>
      <sheetName val="(2) Consolidado YTD Fil disc PY"/>
      <sheetName val="(2) Consolidado YTD wo Ven"/>
      <sheetName val="(2) Consolidado YTD wo Fil"/>
      <sheetName val="(2) Consolidado YTD wo Fil Ven"/>
      <sheetName val="(5) Division MX-CAM "/>
      <sheetName val="(8) SA Reportado Division"/>
      <sheetName val="(8) SA Division wo Ven"/>
      <sheetName val="Venezuela"/>
      <sheetName val="(10) Division Asia"/>
      <sheetName val="(9) Balance  (2)"/>
      <sheetName val="(12) Macroeconomicos (2)"/>
    </sheetNames>
    <sheetDataSet>
      <sheetData sheetId="0"/>
      <sheetData sheetId="1"/>
      <sheetData sheetId="2">
        <row r="4">
          <cell r="C4">
            <v>4652.4387739271551</v>
          </cell>
          <cell r="F4">
            <v>4837.7763546921451</v>
          </cell>
          <cell r="K4">
            <v>-3.825768945368313E-2</v>
          </cell>
        </row>
        <row r="5">
          <cell r="C5">
            <v>793.54549132994612</v>
          </cell>
          <cell r="F5">
            <v>796.1</v>
          </cell>
          <cell r="K5">
            <v>-3.4160731461734262E-3</v>
          </cell>
        </row>
        <row r="6">
          <cell r="C6">
            <v>51.883517008438439</v>
          </cell>
          <cell r="F6">
            <v>52.574422847481451</v>
          </cell>
        </row>
        <row r="7">
          <cell r="C7">
            <v>44958.051556386898</v>
          </cell>
          <cell r="F7">
            <v>46021.105618879985</v>
          </cell>
        </row>
        <row r="8">
          <cell r="C8">
            <v>390.13776398376382</v>
          </cell>
          <cell r="F8">
            <v>226.63000165854032</v>
          </cell>
        </row>
        <row r="9">
          <cell r="C9">
            <v>45348.189320370657</v>
          </cell>
          <cell r="F9">
            <v>46247.735620538522</v>
          </cell>
          <cell r="K9">
            <v>3.6435016146536547E-2</v>
          </cell>
        </row>
        <row r="10">
          <cell r="C10">
            <v>24634.476292858828</v>
          </cell>
          <cell r="F10">
            <v>25355.445561043638</v>
          </cell>
        </row>
        <row r="11">
          <cell r="C11">
            <v>20713.713027511836</v>
          </cell>
          <cell r="F11">
            <v>20892.290059494881</v>
          </cell>
          <cell r="K11">
            <v>4.4416472239591664E-2</v>
          </cell>
        </row>
        <row r="12">
          <cell r="C12">
            <v>14535.592758320296</v>
          </cell>
          <cell r="F12">
            <v>14846.547752698796</v>
          </cell>
        </row>
        <row r="13">
          <cell r="C13">
            <v>316.72558656768734</v>
          </cell>
          <cell r="F13">
            <v>309.80655294518698</v>
          </cell>
        </row>
        <row r="14">
          <cell r="C14">
            <v>132.6060772427119</v>
          </cell>
          <cell r="F14">
            <v>21.583056682298899</v>
          </cell>
        </row>
        <row r="15">
          <cell r="C15">
            <v>5728.7886053811426</v>
          </cell>
          <cell r="F15">
            <v>5714.3526971685942</v>
          </cell>
          <cell r="K15">
            <v>6.2745810011935799E-2</v>
          </cell>
        </row>
        <row r="16">
          <cell r="C16">
            <v>-6.9260155000268</v>
          </cell>
          <cell r="F16">
            <v>75.05120173047689</v>
          </cell>
        </row>
        <row r="17">
          <cell r="C17">
            <v>-73.111029394423795</v>
          </cell>
          <cell r="F17">
            <v>-33.539540177357303</v>
          </cell>
        </row>
        <row r="18">
          <cell r="C18">
            <v>3070.0343051683421</v>
          </cell>
          <cell r="F18">
            <v>1734.8841285901626</v>
          </cell>
        </row>
        <row r="19">
          <cell r="C19">
            <v>287.81279721422368</v>
          </cell>
          <cell r="F19">
            <v>248.90400102719275</v>
          </cell>
        </row>
        <row r="20">
          <cell r="C20">
            <v>2782.2215079541188</v>
          </cell>
          <cell r="F20">
            <v>1485.9801275629698</v>
          </cell>
        </row>
        <row r="21">
          <cell r="C21">
            <v>-486.17034655196892</v>
          </cell>
          <cell r="F21">
            <v>112.45542574228078</v>
          </cell>
        </row>
        <row r="22">
          <cell r="C22">
            <v>-97.9664589506326</v>
          </cell>
          <cell r="F22">
            <v>-5.0024547924974287</v>
          </cell>
        </row>
        <row r="23">
          <cell r="C23">
            <v>-2.0373823867003997</v>
          </cell>
          <cell r="F23">
            <v>-1.7606814710700001E-2</v>
          </cell>
        </row>
        <row r="24">
          <cell r="C24">
            <v>2196.0473200648171</v>
          </cell>
          <cell r="F24">
            <v>1593.4154916980424</v>
          </cell>
        </row>
        <row r="25">
          <cell r="C25">
            <v>3612.778330210775</v>
          </cell>
          <cell r="F25">
            <v>4079.4255439174322</v>
          </cell>
        </row>
        <row r="26">
          <cell r="C26">
            <v>1122.0167366171117</v>
          </cell>
          <cell r="F26">
            <v>1330.9131073072451</v>
          </cell>
        </row>
        <row r="27">
          <cell r="C27">
            <v>0</v>
          </cell>
          <cell r="F27">
            <v>0</v>
          </cell>
        </row>
        <row r="28">
          <cell r="C28">
            <v>2490.7615935936633</v>
          </cell>
          <cell r="F28">
            <v>2748.5124366101868</v>
          </cell>
        </row>
        <row r="29">
          <cell r="C29">
            <v>2551.7493895936632</v>
          </cell>
          <cell r="F29">
            <v>2590.4651346101869</v>
          </cell>
        </row>
        <row r="30">
          <cell r="C30">
            <v>-60.987796000000031</v>
          </cell>
          <cell r="F30">
            <v>158.04730200000003</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
          <cell r="C5">
            <v>2597.5312054760648</v>
          </cell>
        </row>
      </sheetData>
      <sheetData sheetId="16">
        <row r="5">
          <cell r="C5">
            <v>2054.9075684510908</v>
          </cell>
        </row>
      </sheetData>
      <sheetData sheetId="17"/>
      <sheetData sheetId="18"/>
      <sheetData sheetId="19"/>
      <sheetData sheetId="20">
        <row r="6">
          <cell r="B6" t="str">
            <v>Cash, cash equivalents and marketable securities</v>
          </cell>
        </row>
      </sheetData>
      <sheetData sheetId="21">
        <row r="7">
          <cell r="A7" t="str">
            <v>Mexico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customProperty" Target="../customProperty4.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4"/>
  <sheetViews>
    <sheetView showGridLines="0" tabSelected="1" workbookViewId="0"/>
  </sheetViews>
  <sheetFormatPr baseColWidth="10" defaultRowHeight="12.75" x14ac:dyDescent="0.2"/>
  <cols>
    <col min="1" max="1" width="11.42578125" style="1"/>
    <col min="2" max="2" width="12.5703125" style="1" bestFit="1" customWidth="1"/>
    <col min="3" max="3" width="21.85546875" style="1" bestFit="1" customWidth="1"/>
    <col min="4" max="4" width="19.42578125" style="1" customWidth="1"/>
    <col min="5" max="5" width="3" style="1" customWidth="1"/>
    <col min="6" max="6" width="19.42578125" style="1" customWidth="1"/>
    <col min="7" max="7" width="3" style="1" customWidth="1"/>
    <col min="8" max="8" width="19.42578125" style="1" customWidth="1"/>
    <col min="9" max="9" width="3" style="1" customWidth="1"/>
    <col min="10" max="10" width="21.7109375" style="1" customWidth="1"/>
    <col min="11" max="16384" width="11.42578125" style="1"/>
  </cols>
  <sheetData>
    <row r="2" spans="2:10" ht="24.95" customHeight="1" x14ac:dyDescent="0.2">
      <c r="B2" s="412" t="s">
        <v>124</v>
      </c>
      <c r="C2" s="412"/>
      <c r="D2" s="412"/>
      <c r="E2" s="412"/>
      <c r="F2" s="412"/>
      <c r="G2" s="412"/>
      <c r="H2" s="412"/>
      <c r="I2" s="412"/>
      <c r="J2" s="412"/>
    </row>
    <row r="3" spans="2:10" ht="15" customHeight="1" x14ac:dyDescent="0.2">
      <c r="B3" s="413" t="s">
        <v>125</v>
      </c>
      <c r="C3" s="413"/>
      <c r="D3" s="413"/>
      <c r="E3" s="413"/>
      <c r="F3" s="413"/>
      <c r="G3" s="413"/>
      <c r="H3" s="413"/>
      <c r="I3" s="413"/>
      <c r="J3" s="413"/>
    </row>
    <row r="4" spans="2:10" ht="21" customHeight="1" x14ac:dyDescent="0.25">
      <c r="C4" s="2"/>
      <c r="D4" s="405" t="s">
        <v>1</v>
      </c>
      <c r="F4" s="405" t="s">
        <v>2</v>
      </c>
      <c r="H4" s="405" t="s">
        <v>3</v>
      </c>
      <c r="J4" s="405" t="s">
        <v>129</v>
      </c>
    </row>
    <row r="5" spans="2:10" ht="15.75" thickBot="1" x14ac:dyDescent="0.3">
      <c r="B5" s="276"/>
      <c r="C5" s="277"/>
      <c r="D5" s="278" t="s">
        <v>137</v>
      </c>
      <c r="F5" s="278" t="s">
        <v>137</v>
      </c>
      <c r="H5" s="278" t="s">
        <v>137</v>
      </c>
      <c r="J5" s="278" t="s">
        <v>137</v>
      </c>
    </row>
    <row r="6" spans="2:10" ht="12.75" customHeight="1" x14ac:dyDescent="0.2">
      <c r="B6" s="414" t="s">
        <v>152</v>
      </c>
      <c r="C6" s="270" t="s">
        <v>4</v>
      </c>
      <c r="D6" s="271">
        <v>-1.9450602026196862E-2</v>
      </c>
      <c r="E6" s="5"/>
      <c r="F6" s="271">
        <v>-8.5475087448293463E-3</v>
      </c>
      <c r="G6" s="5"/>
      <c r="H6" s="271">
        <v>2.5262543244313207E-3</v>
      </c>
      <c r="J6" s="271">
        <v>-1.4945480060417626E-2</v>
      </c>
    </row>
    <row r="7" spans="2:10" x14ac:dyDescent="0.2">
      <c r="B7" s="414"/>
      <c r="C7" s="3" t="s">
        <v>5</v>
      </c>
      <c r="D7" s="258">
        <v>2.8250570302127409E-2</v>
      </c>
      <c r="E7" s="272"/>
      <c r="F7" s="258">
        <v>5.7055580732826128E-2</v>
      </c>
      <c r="G7" s="272"/>
      <c r="H7" s="258">
        <v>0.11651703511701972</v>
      </c>
      <c r="I7" s="254"/>
      <c r="J7" s="258"/>
    </row>
    <row r="8" spans="2:10" x14ac:dyDescent="0.2">
      <c r="B8" s="414"/>
      <c r="C8" s="3" t="s">
        <v>6</v>
      </c>
      <c r="D8" s="258">
        <v>-7.4716500950643749E-2</v>
      </c>
      <c r="E8" s="272"/>
      <c r="F8" s="258">
        <v>-9.3369656257603406E-2</v>
      </c>
      <c r="G8" s="272"/>
      <c r="H8" s="258">
        <v>-0.13040523935935933</v>
      </c>
      <c r="I8" s="254"/>
      <c r="J8" s="258"/>
    </row>
    <row r="9" spans="2:10" ht="9.75" customHeight="1" thickBot="1" x14ac:dyDescent="0.25">
      <c r="B9" s="273"/>
      <c r="C9" s="274"/>
      <c r="D9" s="275"/>
      <c r="E9" s="272"/>
      <c r="F9" s="275"/>
      <c r="G9" s="272"/>
      <c r="H9" s="275"/>
      <c r="I9" s="272"/>
      <c r="J9" s="258"/>
    </row>
    <row r="10" spans="2:10" ht="12.75" customHeight="1" x14ac:dyDescent="0.2">
      <c r="B10" s="414" t="s">
        <v>187</v>
      </c>
      <c r="C10" s="270" t="s">
        <v>4</v>
      </c>
      <c r="D10" s="271">
        <v>3.6435016146536547E-2</v>
      </c>
      <c r="F10" s="271">
        <v>4.4416472239591664E-2</v>
      </c>
      <c r="H10" s="271">
        <v>6.2745810011935799E-2</v>
      </c>
      <c r="I10" s="253"/>
      <c r="J10" s="259"/>
    </row>
    <row r="11" spans="2:10" x14ac:dyDescent="0.2">
      <c r="B11" s="414"/>
      <c r="C11" s="3" t="s">
        <v>5</v>
      </c>
      <c r="D11" s="258">
        <v>2.0231726899460512E-2</v>
      </c>
      <c r="E11" s="253"/>
      <c r="F11" s="258">
        <v>4.8819339683585872E-2</v>
      </c>
      <c r="G11" s="253"/>
      <c r="H11" s="258">
        <v>0.10704901029077329</v>
      </c>
      <c r="I11" s="253"/>
      <c r="J11" s="260"/>
    </row>
    <row r="12" spans="2:10" ht="13.5" thickBot="1" x14ac:dyDescent="0.25">
      <c r="B12" s="415"/>
      <c r="C12" s="4" t="s">
        <v>6</v>
      </c>
      <c r="D12" s="261">
        <v>5.8070738073402461E-2</v>
      </c>
      <c r="E12" s="255"/>
      <c r="F12" s="261">
        <v>3.784864845377145E-2</v>
      </c>
      <c r="G12" s="255"/>
      <c r="H12" s="261">
        <v>2.6656635246307125E-3</v>
      </c>
      <c r="I12" s="255"/>
      <c r="J12" s="261"/>
    </row>
    <row r="13" spans="2:10" x14ac:dyDescent="0.2">
      <c r="J13" s="5"/>
    </row>
    <row r="14" spans="2:10" ht="12.75" customHeight="1" x14ac:dyDescent="0.2">
      <c r="C14" s="6" t="s">
        <v>0</v>
      </c>
      <c r="F14" s="262"/>
    </row>
  </sheetData>
  <mergeCells count="4">
    <mergeCell ref="B2:J2"/>
    <mergeCell ref="B3:J3"/>
    <mergeCell ref="B6:B8"/>
    <mergeCell ref="B10:B12"/>
  </mergeCells>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30"/>
  <sheetViews>
    <sheetView showGridLines="0" workbookViewId="0"/>
  </sheetViews>
  <sheetFormatPr baseColWidth="10" defaultRowHeight="12.75" x14ac:dyDescent="0.2"/>
  <cols>
    <col min="1" max="2" width="11.42578125" style="1"/>
    <col min="3" max="3" width="26.5703125" style="1" customWidth="1"/>
    <col min="4" max="7" width="11.42578125" style="1"/>
    <col min="8" max="8" width="4.28515625" style="1" customWidth="1"/>
    <col min="9" max="9" width="16.140625" style="1" customWidth="1"/>
    <col min="10" max="16384" width="11.42578125" style="1"/>
  </cols>
  <sheetData>
    <row r="3" spans="3:9" hidden="1" x14ac:dyDescent="0.2">
      <c r="C3" s="412" t="s">
        <v>7</v>
      </c>
      <c r="D3" s="412"/>
      <c r="E3" s="412"/>
      <c r="F3" s="412"/>
      <c r="G3" s="412"/>
      <c r="H3" s="412"/>
      <c r="I3" s="412"/>
    </row>
    <row r="4" spans="3:9" ht="24.95" customHeight="1" x14ac:dyDescent="0.2">
      <c r="C4" s="412" t="s">
        <v>9</v>
      </c>
      <c r="D4" s="412"/>
      <c r="E4" s="412"/>
      <c r="F4" s="412"/>
      <c r="G4" s="412"/>
      <c r="H4" s="412"/>
      <c r="I4" s="412"/>
    </row>
    <row r="5" spans="3:9" x14ac:dyDescent="0.2">
      <c r="C5" s="7"/>
      <c r="D5" s="8"/>
      <c r="E5" s="9"/>
      <c r="F5" s="9"/>
      <c r="G5" s="9"/>
      <c r="H5" s="9"/>
      <c r="I5" s="9"/>
    </row>
    <row r="6" spans="3:9" s="14" customFormat="1" ht="21" customHeight="1" x14ac:dyDescent="0.25">
      <c r="C6" s="10"/>
      <c r="D6" s="11"/>
      <c r="E6" s="416" t="s">
        <v>152</v>
      </c>
      <c r="F6" s="416"/>
      <c r="G6" s="416"/>
      <c r="H6" s="12"/>
      <c r="I6" s="13" t="s">
        <v>153</v>
      </c>
    </row>
    <row r="7" spans="3:9" x14ac:dyDescent="0.2">
      <c r="C7" s="15" t="s">
        <v>10</v>
      </c>
      <c r="D7" s="16"/>
      <c r="E7" s="17" t="s">
        <v>138</v>
      </c>
      <c r="F7" s="17" t="s">
        <v>83</v>
      </c>
      <c r="G7" s="18" t="s">
        <v>8</v>
      </c>
      <c r="H7" s="19"/>
      <c r="I7" s="18" t="s">
        <v>8</v>
      </c>
    </row>
    <row r="8" spans="3:9" ht="14.1" customHeight="1" x14ac:dyDescent="0.2">
      <c r="C8" s="263" t="s">
        <v>1</v>
      </c>
      <c r="D8" s="12"/>
      <c r="E8" s="264">
        <v>45348.189320370657</v>
      </c>
      <c r="F8" s="264">
        <v>46247.735620538522</v>
      </c>
      <c r="G8" s="265">
        <v>-1.9450602026196862E-2</v>
      </c>
      <c r="H8" s="256"/>
      <c r="I8" s="265">
        <v>3.6435016146536547E-2</v>
      </c>
    </row>
    <row r="9" spans="3:9" ht="14.1" customHeight="1" x14ac:dyDescent="0.2">
      <c r="C9" s="20" t="s">
        <v>2</v>
      </c>
      <c r="D9" s="21"/>
      <c r="E9" s="22">
        <v>20713.713027511836</v>
      </c>
      <c r="F9" s="22">
        <v>20892.290059494881</v>
      </c>
      <c r="G9" s="257">
        <v>-8.5475087448293463E-3</v>
      </c>
      <c r="H9" s="266"/>
      <c r="I9" s="257">
        <v>4.4416472239591664E-2</v>
      </c>
    </row>
    <row r="10" spans="3:9" ht="14.1" customHeight="1" x14ac:dyDescent="0.2">
      <c r="C10" s="263" t="s">
        <v>11</v>
      </c>
      <c r="D10" s="21"/>
      <c r="E10" s="264">
        <v>5728.7886053811426</v>
      </c>
      <c r="F10" s="264">
        <v>5714.3526971685942</v>
      </c>
      <c r="G10" s="265">
        <v>2.5262543244313207E-3</v>
      </c>
      <c r="H10" s="266"/>
      <c r="I10" s="265">
        <v>6.2745810011935799E-2</v>
      </c>
    </row>
    <row r="11" spans="3:9" ht="15.75" customHeight="1" thickBot="1" x14ac:dyDescent="0.25">
      <c r="C11" s="23" t="s">
        <v>154</v>
      </c>
      <c r="D11" s="24"/>
      <c r="E11" s="25">
        <v>9086.4274685484306</v>
      </c>
      <c r="F11" s="25">
        <v>8540.5810585403924</v>
      </c>
      <c r="G11" s="267">
        <v>6.3912092897028705E-2</v>
      </c>
      <c r="H11" s="268"/>
      <c r="I11" s="267">
        <v>0.12223323616941495</v>
      </c>
    </row>
    <row r="14" spans="3:9" ht="24.95" customHeight="1" x14ac:dyDescent="0.2">
      <c r="C14" s="412" t="s">
        <v>12</v>
      </c>
      <c r="D14" s="412"/>
      <c r="E14" s="412"/>
      <c r="F14" s="412"/>
      <c r="G14" s="412"/>
      <c r="H14" s="412"/>
      <c r="I14" s="412"/>
    </row>
    <row r="15" spans="3:9" x14ac:dyDescent="0.2">
      <c r="C15" s="7"/>
      <c r="D15" s="8"/>
      <c r="E15" s="9"/>
      <c r="F15" s="9"/>
      <c r="G15" s="9"/>
      <c r="H15" s="9"/>
      <c r="I15" s="9"/>
    </row>
    <row r="16" spans="3:9" s="14" customFormat="1" ht="21" customHeight="1" x14ac:dyDescent="0.25">
      <c r="C16" s="10"/>
      <c r="D16" s="11"/>
      <c r="E16" s="416" t="s">
        <v>152</v>
      </c>
      <c r="F16" s="416"/>
      <c r="G16" s="416"/>
      <c r="H16" s="12"/>
      <c r="I16" s="13" t="s">
        <v>153</v>
      </c>
    </row>
    <row r="17" spans="3:9" x14ac:dyDescent="0.2">
      <c r="C17" s="15" t="s">
        <v>10</v>
      </c>
      <c r="D17" s="16"/>
      <c r="E17" s="17" t="s">
        <v>138</v>
      </c>
      <c r="F17" s="17" t="s">
        <v>83</v>
      </c>
      <c r="G17" s="18" t="s">
        <v>8</v>
      </c>
      <c r="H17" s="19"/>
      <c r="I17" s="18" t="s">
        <v>8</v>
      </c>
    </row>
    <row r="18" spans="3:9" ht="14.1" customHeight="1" x14ac:dyDescent="0.2">
      <c r="C18" s="263" t="s">
        <v>1</v>
      </c>
      <c r="D18" s="12"/>
      <c r="E18" s="264">
        <v>25523.975031399306</v>
      </c>
      <c r="F18" s="264">
        <v>24822.719061463475</v>
      </c>
      <c r="G18" s="265">
        <v>2.8250570302127409E-2</v>
      </c>
      <c r="H18" s="256"/>
      <c r="I18" s="265">
        <v>2.0231726899460512E-2</v>
      </c>
    </row>
    <row r="19" spans="3:9" ht="14.1" customHeight="1" x14ac:dyDescent="0.2">
      <c r="C19" s="20" t="s">
        <v>2</v>
      </c>
      <c r="D19" s="21"/>
      <c r="E19" s="22">
        <v>12452.955307487506</v>
      </c>
      <c r="F19" s="22">
        <v>11780.795196080637</v>
      </c>
      <c r="G19" s="257">
        <v>5.7055580732826128E-2</v>
      </c>
      <c r="H19" s="266"/>
      <c r="I19" s="257">
        <v>4.8819339683585872E-2</v>
      </c>
    </row>
    <row r="20" spans="3:9" ht="14.1" customHeight="1" x14ac:dyDescent="0.2">
      <c r="C20" s="263" t="s">
        <v>11</v>
      </c>
      <c r="D20" s="21"/>
      <c r="E20" s="264">
        <v>3434.7885914279868</v>
      </c>
      <c r="F20" s="264">
        <v>3076.3423068309871</v>
      </c>
      <c r="G20" s="265">
        <v>0.11651703511701972</v>
      </c>
      <c r="H20" s="266"/>
      <c r="I20" s="265">
        <v>0.10704901029077329</v>
      </c>
    </row>
    <row r="21" spans="3:9" s="14" customFormat="1" ht="14.1" customHeight="1" thickBot="1" x14ac:dyDescent="0.25">
      <c r="C21" s="23" t="s">
        <v>154</v>
      </c>
      <c r="D21" s="24"/>
      <c r="E21" s="25">
        <v>5603.6220263323539</v>
      </c>
      <c r="F21" s="25">
        <v>4772.2367755455552</v>
      </c>
      <c r="G21" s="267">
        <v>0.17421290893341235</v>
      </c>
      <c r="H21" s="268"/>
      <c r="I21" s="267">
        <v>0.1640076767497316</v>
      </c>
    </row>
    <row r="22" spans="3:9" ht="25.5" customHeight="1" x14ac:dyDescent="0.2"/>
    <row r="23" spans="3:9" ht="24.95" customHeight="1" x14ac:dyDescent="0.2">
      <c r="C23" s="412" t="s">
        <v>13</v>
      </c>
      <c r="D23" s="412"/>
      <c r="E23" s="412"/>
      <c r="F23" s="412"/>
      <c r="G23" s="412"/>
      <c r="H23" s="412"/>
      <c r="I23" s="412"/>
    </row>
    <row r="24" spans="3:9" x14ac:dyDescent="0.2">
      <c r="C24" s="7"/>
      <c r="D24" s="8"/>
      <c r="E24" s="9"/>
      <c r="F24" s="9"/>
      <c r="G24" s="9"/>
      <c r="H24" s="9"/>
      <c r="I24" s="9"/>
    </row>
    <row r="25" spans="3:9" s="14" customFormat="1" ht="21" customHeight="1" x14ac:dyDescent="0.25">
      <c r="C25" s="10"/>
      <c r="D25" s="11"/>
      <c r="E25" s="416" t="s">
        <v>98</v>
      </c>
      <c r="F25" s="416"/>
      <c r="G25" s="416"/>
      <c r="H25" s="12"/>
      <c r="I25" s="13" t="s">
        <v>153</v>
      </c>
    </row>
    <row r="26" spans="3:9" x14ac:dyDescent="0.2">
      <c r="C26" s="15" t="s">
        <v>10</v>
      </c>
      <c r="D26" s="16"/>
      <c r="E26" s="17" t="s">
        <v>138</v>
      </c>
      <c r="F26" s="17" t="s">
        <v>83</v>
      </c>
      <c r="G26" s="18" t="s">
        <v>8</v>
      </c>
      <c r="H26" s="19"/>
      <c r="I26" s="18" t="s">
        <v>8</v>
      </c>
    </row>
    <row r="27" spans="3:9" ht="14.1" customHeight="1" x14ac:dyDescent="0.2">
      <c r="C27" s="263" t="s">
        <v>1</v>
      </c>
      <c r="D27" s="12"/>
      <c r="E27" s="264">
        <v>19824.214288971358</v>
      </c>
      <c r="F27" s="264">
        <v>21425.016559075048</v>
      </c>
      <c r="G27" s="265">
        <v>-7.4716500950643749E-2</v>
      </c>
      <c r="H27" s="256"/>
      <c r="I27" s="265">
        <v>5.8070738073402461E-2</v>
      </c>
    </row>
    <row r="28" spans="3:9" ht="14.1" customHeight="1" x14ac:dyDescent="0.2">
      <c r="C28" s="20" t="s">
        <v>2</v>
      </c>
      <c r="D28" s="21"/>
      <c r="E28" s="22">
        <v>8260.7577200243322</v>
      </c>
      <c r="F28" s="22">
        <v>9111.4948634142384</v>
      </c>
      <c r="G28" s="257">
        <v>-9.3369656257603406E-2</v>
      </c>
      <c r="H28" s="266"/>
      <c r="I28" s="257">
        <v>3.784864845377145E-2</v>
      </c>
    </row>
    <row r="29" spans="3:9" ht="14.1" customHeight="1" x14ac:dyDescent="0.2">
      <c r="C29" s="263" t="s">
        <v>11</v>
      </c>
      <c r="D29" s="21"/>
      <c r="E29" s="264">
        <v>2294.0000139531544</v>
      </c>
      <c r="F29" s="264">
        <v>2638.0103903376071</v>
      </c>
      <c r="G29" s="265">
        <v>-0.13040523935935933</v>
      </c>
      <c r="H29" s="266"/>
      <c r="I29" s="265">
        <v>2.6656635246307125E-3</v>
      </c>
    </row>
    <row r="30" spans="3:9" s="14" customFormat="1" ht="14.1" customHeight="1" thickBot="1" x14ac:dyDescent="0.25">
      <c r="C30" s="23" t="s">
        <v>154</v>
      </c>
      <c r="D30" s="24"/>
      <c r="E30" s="25">
        <v>3482.8054422160731</v>
      </c>
      <c r="F30" s="25">
        <v>3768.344282994839</v>
      </c>
      <c r="G30" s="267">
        <v>-7.5773023730156042E-2</v>
      </c>
      <c r="H30" s="268"/>
      <c r="I30" s="267">
        <v>6.0970322325485826E-2</v>
      </c>
    </row>
  </sheetData>
  <mergeCells count="7">
    <mergeCell ref="E25:G25"/>
    <mergeCell ref="C3:I3"/>
    <mergeCell ref="C4:I4"/>
    <mergeCell ref="E6:G6"/>
    <mergeCell ref="C14:I14"/>
    <mergeCell ref="E16:G16"/>
    <mergeCell ref="C23:I23"/>
  </mergeCells>
  <pageMargins left="0.7" right="0.7" top="0.75" bottom="0.75" header="0.3" footer="0.3"/>
  <pageSetup orientation="portrait" verticalDpi="0"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54"/>
  <sheetViews>
    <sheetView showGridLines="0" zoomScale="70" zoomScaleNormal="70" workbookViewId="0"/>
  </sheetViews>
  <sheetFormatPr baseColWidth="10" defaultColWidth="9.85546875" defaultRowHeight="15.75" x14ac:dyDescent="0.25"/>
  <cols>
    <col min="1" max="1" width="9.85546875" style="26"/>
    <col min="2" max="2" width="49.7109375" style="27" customWidth="1"/>
    <col min="3" max="3" width="2.42578125" style="197" customWidth="1"/>
    <col min="4" max="4" width="17.28515625" style="198" customWidth="1"/>
    <col min="5" max="5" width="18.7109375" style="198" bestFit="1" customWidth="1"/>
    <col min="6" max="6" width="10.7109375" style="198" customWidth="1"/>
    <col min="7" max="7" width="3.5703125" style="188" customWidth="1"/>
    <col min="8" max="8" width="51.85546875" style="197" customWidth="1"/>
    <col min="9" max="9" width="2.42578125" style="26" customWidth="1"/>
    <col min="10" max="10" width="17.28515625" style="27" customWidth="1"/>
    <col min="11" max="11" width="17.28515625" style="26" customWidth="1"/>
    <col min="12" max="16384" width="9.85546875" style="27"/>
  </cols>
  <sheetData>
    <row r="2" spans="2:19" ht="15" customHeight="1" x14ac:dyDescent="0.25">
      <c r="B2" s="417" t="s">
        <v>14</v>
      </c>
      <c r="C2" s="417"/>
      <c r="D2" s="417"/>
      <c r="E2" s="417"/>
      <c r="F2" s="417"/>
      <c r="G2" s="417"/>
      <c r="H2" s="417"/>
      <c r="I2" s="417"/>
      <c r="J2" s="417"/>
      <c r="K2" s="417"/>
      <c r="L2" s="417"/>
    </row>
    <row r="3" spans="2:19" ht="15" customHeight="1" x14ac:dyDescent="0.25">
      <c r="B3" s="417" t="s">
        <v>84</v>
      </c>
      <c r="C3" s="417"/>
      <c r="D3" s="417"/>
      <c r="E3" s="417"/>
      <c r="F3" s="417"/>
      <c r="G3" s="417"/>
      <c r="H3" s="417"/>
      <c r="I3" s="417"/>
      <c r="J3" s="417"/>
      <c r="K3" s="417"/>
      <c r="L3" s="417"/>
    </row>
    <row r="4" spans="2:19" ht="13.5" customHeight="1" x14ac:dyDescent="0.25">
      <c r="B4" s="418" t="s">
        <v>23</v>
      </c>
      <c r="C4" s="418"/>
      <c r="D4" s="418"/>
      <c r="E4" s="418"/>
      <c r="F4" s="418"/>
      <c r="G4" s="418"/>
      <c r="H4" s="418"/>
      <c r="I4" s="418"/>
      <c r="J4" s="418"/>
      <c r="K4" s="418"/>
      <c r="L4" s="418"/>
      <c r="M4" s="179"/>
      <c r="N4" s="180"/>
      <c r="O4" s="180"/>
      <c r="P4" s="180"/>
      <c r="Q4" s="180"/>
      <c r="R4" s="180"/>
      <c r="S4" s="180"/>
    </row>
    <row r="5" spans="2:19" ht="11.1" customHeight="1" x14ac:dyDescent="0.25">
      <c r="C5" s="181"/>
      <c r="D5" s="182"/>
      <c r="E5" s="182"/>
      <c r="F5" s="182"/>
      <c r="G5" s="183"/>
      <c r="H5" s="184"/>
      <c r="J5" s="26"/>
    </row>
    <row r="6" spans="2:19" ht="35.1" customHeight="1" x14ac:dyDescent="0.25">
      <c r="B6" s="185" t="s">
        <v>25</v>
      </c>
      <c r="C6" s="186"/>
      <c r="D6" s="187" t="s">
        <v>139</v>
      </c>
      <c r="E6" s="187" t="s">
        <v>140</v>
      </c>
      <c r="F6" s="187" t="s">
        <v>15</v>
      </c>
      <c r="H6" s="189" t="s">
        <v>26</v>
      </c>
      <c r="I6" s="190"/>
      <c r="J6" s="187" t="s">
        <v>139</v>
      </c>
      <c r="K6" s="187" t="s">
        <v>140</v>
      </c>
      <c r="L6" s="187" t="s">
        <v>15</v>
      </c>
    </row>
    <row r="7" spans="2:19" ht="30.75" customHeight="1" x14ac:dyDescent="0.25">
      <c r="B7" s="193" t="s">
        <v>126</v>
      </c>
      <c r="H7" s="193" t="s">
        <v>130</v>
      </c>
    </row>
    <row r="8" spans="2:19" ht="20.100000000000001" customHeight="1" x14ac:dyDescent="0.25">
      <c r="B8" s="421" t="s">
        <v>17</v>
      </c>
      <c r="H8" s="301" t="s">
        <v>162</v>
      </c>
      <c r="I8" s="194"/>
      <c r="J8" s="296">
        <v>13597</v>
      </c>
      <c r="K8" s="296">
        <v>11485</v>
      </c>
      <c r="L8" s="297">
        <v>0.18389203308663471</v>
      </c>
    </row>
    <row r="9" spans="2:19" ht="20.100000000000001" customHeight="1" x14ac:dyDescent="0.25">
      <c r="B9" s="421"/>
      <c r="C9" s="191"/>
      <c r="D9" s="192">
        <v>39433</v>
      </c>
      <c r="E9" s="192">
        <v>20491</v>
      </c>
      <c r="F9" s="281">
        <v>0.92440583670879906</v>
      </c>
      <c r="H9" s="284" t="s">
        <v>163</v>
      </c>
      <c r="I9" s="191"/>
      <c r="J9" s="192">
        <v>17767</v>
      </c>
      <c r="K9" s="192">
        <v>19832</v>
      </c>
      <c r="L9" s="283">
        <v>-0.10412464703509483</v>
      </c>
    </row>
    <row r="10" spans="2:19" ht="19.5" customHeight="1" x14ac:dyDescent="0.25">
      <c r="B10" s="295" t="s">
        <v>18</v>
      </c>
      <c r="C10" s="194"/>
      <c r="D10" s="296">
        <v>10949</v>
      </c>
      <c r="E10" s="296">
        <v>15476</v>
      </c>
      <c r="F10" s="297">
        <v>-0.29251744636857069</v>
      </c>
      <c r="H10" s="301" t="s">
        <v>164</v>
      </c>
      <c r="I10" s="194"/>
      <c r="J10" s="296">
        <v>565</v>
      </c>
      <c r="K10" s="296">
        <v>483</v>
      </c>
      <c r="L10" s="297" t="s">
        <v>123</v>
      </c>
    </row>
    <row r="11" spans="2:19" ht="20.100000000000001" customHeight="1" x14ac:dyDescent="0.25">
      <c r="B11" s="406" t="s">
        <v>19</v>
      </c>
      <c r="C11" s="279"/>
      <c r="D11" s="280">
        <v>11479</v>
      </c>
      <c r="E11" s="280">
        <v>10538</v>
      </c>
      <c r="F11" s="281">
        <v>8.9295881571455737E-2</v>
      </c>
      <c r="H11" s="284" t="s">
        <v>165</v>
      </c>
      <c r="I11" s="191"/>
      <c r="J11" s="192">
        <v>28766</v>
      </c>
      <c r="K11" s="192">
        <v>19210</v>
      </c>
      <c r="L11" s="283">
        <v>0.4974492451847996</v>
      </c>
    </row>
    <row r="12" spans="2:19" ht="20.100000000000001" customHeight="1" x14ac:dyDescent="0.25">
      <c r="B12" s="295" t="s">
        <v>20</v>
      </c>
      <c r="C12" s="194"/>
      <c r="D12" s="296">
        <v>11698</v>
      </c>
      <c r="E12" s="296">
        <v>10291</v>
      </c>
      <c r="F12" s="297">
        <v>0.13672140705470803</v>
      </c>
      <c r="H12" s="302" t="s">
        <v>166</v>
      </c>
      <c r="I12" s="194"/>
      <c r="J12" s="303">
        <v>60695</v>
      </c>
      <c r="K12" s="303">
        <v>51010</v>
      </c>
      <c r="L12" s="304">
        <v>0.1898647324054108</v>
      </c>
    </row>
    <row r="13" spans="2:19" ht="20.25" customHeight="1" x14ac:dyDescent="0.25">
      <c r="B13" s="195" t="s">
        <v>21</v>
      </c>
      <c r="C13" s="191"/>
      <c r="D13" s="196">
        <v>73559</v>
      </c>
      <c r="E13" s="196">
        <v>56796</v>
      </c>
      <c r="F13" s="282">
        <v>0.29514402422705821</v>
      </c>
      <c r="H13" s="193" t="s">
        <v>128</v>
      </c>
    </row>
    <row r="14" spans="2:19" ht="22.5" customHeight="1" x14ac:dyDescent="0.25">
      <c r="B14" s="411" t="s">
        <v>127</v>
      </c>
      <c r="C14" s="194"/>
      <c r="D14" s="296"/>
      <c r="E14" s="296"/>
      <c r="F14" s="297"/>
      <c r="H14" s="410" t="s">
        <v>131</v>
      </c>
      <c r="I14" s="194"/>
      <c r="J14" s="296">
        <v>77761</v>
      </c>
      <c r="K14" s="296">
        <v>58492</v>
      </c>
      <c r="L14" s="297">
        <v>0.32942966559529507</v>
      </c>
    </row>
    <row r="15" spans="2:19" x14ac:dyDescent="0.25">
      <c r="B15" s="406" t="s">
        <v>22</v>
      </c>
      <c r="C15" s="279"/>
      <c r="D15" s="280">
        <v>114117</v>
      </c>
      <c r="E15" s="280">
        <v>109170</v>
      </c>
      <c r="F15" s="281">
        <v>4.5314646881011278E-2</v>
      </c>
      <c r="H15" s="284" t="s">
        <v>167</v>
      </c>
      <c r="I15" s="191"/>
      <c r="J15" s="192">
        <v>1015</v>
      </c>
      <c r="K15" s="192">
        <v>900</v>
      </c>
      <c r="L15" s="283"/>
    </row>
    <row r="16" spans="2:19" ht="20.100000000000001" customHeight="1" x14ac:dyDescent="0.25">
      <c r="B16" s="295" t="s">
        <v>155</v>
      </c>
      <c r="C16" s="194"/>
      <c r="D16" s="296">
        <v>-50997</v>
      </c>
      <c r="E16" s="296">
        <v>-47982</v>
      </c>
      <c r="F16" s="297">
        <v>6.2836063523821428E-2</v>
      </c>
      <c r="H16" s="301" t="s">
        <v>168</v>
      </c>
      <c r="I16" s="194"/>
      <c r="J16" s="296">
        <v>14336</v>
      </c>
      <c r="K16" s="296">
        <v>17752</v>
      </c>
      <c r="L16" s="297">
        <v>-0.19242902208201895</v>
      </c>
    </row>
    <row r="17" spans="2:12" ht="20.100000000000001" customHeight="1" x14ac:dyDescent="0.25">
      <c r="B17" s="195" t="s">
        <v>156</v>
      </c>
      <c r="C17" s="191"/>
      <c r="D17" s="196">
        <v>63120</v>
      </c>
      <c r="E17" s="196">
        <v>61188</v>
      </c>
      <c r="F17" s="282">
        <v>3.1574818591880716E-2</v>
      </c>
      <c r="H17" s="292" t="s">
        <v>169</v>
      </c>
      <c r="I17" s="194"/>
      <c r="J17" s="285">
        <v>153807</v>
      </c>
      <c r="K17" s="285">
        <v>128154</v>
      </c>
      <c r="L17" s="286">
        <v>0.20017322908375856</v>
      </c>
    </row>
    <row r="18" spans="2:12" ht="20.100000000000001" customHeight="1" x14ac:dyDescent="0.25">
      <c r="B18" s="295" t="s">
        <v>157</v>
      </c>
      <c r="C18" s="194"/>
      <c r="D18" s="296">
        <v>1464</v>
      </c>
      <c r="E18" s="296">
        <v>1381</v>
      </c>
      <c r="F18" s="297" t="s">
        <v>16</v>
      </c>
      <c r="H18" s="305" t="s">
        <v>27</v>
      </c>
      <c r="I18" s="194"/>
      <c r="J18" s="296"/>
      <c r="K18" s="296"/>
      <c r="L18" s="297"/>
    </row>
    <row r="19" spans="2:12" ht="20.100000000000001" customHeight="1" x14ac:dyDescent="0.25">
      <c r="B19" s="406" t="s">
        <v>158</v>
      </c>
      <c r="C19" s="279"/>
      <c r="D19" s="280">
        <v>9731</v>
      </c>
      <c r="E19" s="280">
        <v>9751</v>
      </c>
      <c r="F19" s="281">
        <v>-2.0510716849554411E-3</v>
      </c>
      <c r="H19" s="284" t="s">
        <v>24</v>
      </c>
      <c r="I19" s="194"/>
      <c r="J19" s="192">
        <v>6504</v>
      </c>
      <c r="K19" s="192">
        <v>6751</v>
      </c>
      <c r="L19" s="283">
        <v>-3.6587172270774682E-2</v>
      </c>
    </row>
    <row r="20" spans="2:12" ht="20.100000000000001" customHeight="1" x14ac:dyDescent="0.25">
      <c r="B20" s="295" t="s">
        <v>159</v>
      </c>
      <c r="C20" s="194"/>
      <c r="D20" s="296">
        <v>111979</v>
      </c>
      <c r="E20" s="296">
        <v>112050</v>
      </c>
      <c r="F20" s="297">
        <v>-6.3364569388668635E-4</v>
      </c>
      <c r="H20" s="301" t="s">
        <v>170</v>
      </c>
      <c r="I20" s="194"/>
      <c r="J20" s="296">
        <v>121314</v>
      </c>
      <c r="K20" s="296">
        <v>122934</v>
      </c>
      <c r="L20" s="297">
        <v>-1.3177802723412513E-2</v>
      </c>
    </row>
    <row r="21" spans="2:12" ht="20.100000000000001" customHeight="1" x14ac:dyDescent="0.25">
      <c r="B21" s="269" t="s">
        <v>160</v>
      </c>
      <c r="C21" s="191"/>
      <c r="D21" s="192">
        <v>21772</v>
      </c>
      <c r="E21" s="192">
        <v>16673</v>
      </c>
      <c r="F21" s="283">
        <v>0.3058237869609548</v>
      </c>
      <c r="H21" s="293" t="s">
        <v>172</v>
      </c>
      <c r="I21" s="194"/>
      <c r="J21" s="285">
        <v>127818</v>
      </c>
      <c r="K21" s="285">
        <v>129685</v>
      </c>
      <c r="L21" s="286">
        <v>-1.4396422099703154E-2</v>
      </c>
    </row>
    <row r="22" spans="2:12" ht="25.5" customHeight="1" thickBot="1" x14ac:dyDescent="0.3">
      <c r="B22" s="298" t="s">
        <v>161</v>
      </c>
      <c r="C22" s="279"/>
      <c r="D22" s="299">
        <v>281625</v>
      </c>
      <c r="E22" s="299">
        <v>257839</v>
      </c>
      <c r="F22" s="300">
        <v>9.225136616260543E-2</v>
      </c>
      <c r="H22" s="298" t="s">
        <v>171</v>
      </c>
      <c r="I22" s="279"/>
      <c r="J22" s="299">
        <v>281625</v>
      </c>
      <c r="K22" s="299">
        <v>257839</v>
      </c>
      <c r="L22" s="300">
        <v>9.225136616260543E-2</v>
      </c>
    </row>
    <row r="23" spans="2:12" ht="25.5" customHeight="1" x14ac:dyDescent="0.25"/>
    <row r="24" spans="2:12" ht="25.5" customHeight="1" x14ac:dyDescent="0.25"/>
    <row r="25" spans="2:12" ht="20.100000000000001" customHeight="1" x14ac:dyDescent="0.25">
      <c r="B25" s="199"/>
      <c r="C25" s="200"/>
      <c r="D25" s="419" t="s">
        <v>141</v>
      </c>
      <c r="E25" s="419"/>
      <c r="F25" s="419"/>
      <c r="G25" s="201"/>
      <c r="H25" s="202"/>
      <c r="I25" s="203"/>
      <c r="J25" s="26"/>
    </row>
    <row r="26" spans="2:12" ht="45.75" customHeight="1" x14ac:dyDescent="0.25">
      <c r="B26" s="185" t="s">
        <v>28</v>
      </c>
      <c r="C26" s="186"/>
      <c r="D26" s="234" t="s">
        <v>132</v>
      </c>
      <c r="E26" s="234" t="s">
        <v>133</v>
      </c>
      <c r="F26" s="234" t="s">
        <v>29</v>
      </c>
      <c r="G26" s="204"/>
      <c r="H26" s="420" t="s">
        <v>38</v>
      </c>
      <c r="I26" s="420"/>
      <c r="J26" s="420"/>
      <c r="K26" s="420"/>
      <c r="L26" s="420"/>
    </row>
    <row r="27" spans="2:12" ht="20.100000000000001" customHeight="1" x14ac:dyDescent="0.25">
      <c r="B27" s="205" t="s">
        <v>30</v>
      </c>
      <c r="C27" s="200"/>
      <c r="D27" s="206"/>
      <c r="E27" s="207"/>
      <c r="F27" s="208"/>
      <c r="G27" s="208"/>
      <c r="H27" s="209"/>
      <c r="I27" s="210"/>
    </row>
    <row r="28" spans="2:12" ht="20.100000000000001" customHeight="1" x14ac:dyDescent="0.25">
      <c r="B28" s="306" t="s">
        <v>31</v>
      </c>
      <c r="C28" s="200"/>
      <c r="D28" s="307">
        <v>0.65300000000000002</v>
      </c>
      <c r="E28" s="307">
        <v>0.29421147420085469</v>
      </c>
      <c r="F28" s="307">
        <v>7.9118182205257889E-2</v>
      </c>
      <c r="G28" s="208"/>
      <c r="H28" s="209"/>
      <c r="I28" s="211"/>
    </row>
    <row r="29" spans="2:12" ht="20.100000000000001" customHeight="1" x14ac:dyDescent="0.25">
      <c r="B29" s="212" t="s">
        <v>32</v>
      </c>
      <c r="C29" s="200"/>
      <c r="D29" s="213">
        <v>0.14899999999999999</v>
      </c>
      <c r="E29" s="213">
        <v>0</v>
      </c>
      <c r="F29" s="213">
        <v>2.8353265542039371E-2</v>
      </c>
      <c r="G29" s="208"/>
      <c r="H29" s="209"/>
      <c r="I29" s="211"/>
    </row>
    <row r="30" spans="2:12" ht="20.100000000000001" customHeight="1" x14ac:dyDescent="0.25">
      <c r="B30" s="306" t="s">
        <v>33</v>
      </c>
      <c r="C30" s="200"/>
      <c r="D30" s="307">
        <v>0.02</v>
      </c>
      <c r="E30" s="307">
        <v>0.16277807921866516</v>
      </c>
      <c r="F30" s="307">
        <v>4.9156752062527245E-2</v>
      </c>
      <c r="G30" s="208"/>
      <c r="H30" s="209"/>
      <c r="I30" s="211"/>
    </row>
    <row r="31" spans="2:12" ht="20.100000000000001" customHeight="1" x14ac:dyDescent="0.25">
      <c r="B31" s="212" t="s">
        <v>34</v>
      </c>
      <c r="C31" s="200"/>
      <c r="D31" s="213">
        <v>0.15</v>
      </c>
      <c r="E31" s="213">
        <v>6.3977373921000336E-3</v>
      </c>
      <c r="F31" s="213">
        <v>9.0996698740364673E-2</v>
      </c>
      <c r="G31" s="208"/>
      <c r="H31" s="209"/>
      <c r="I31" s="211"/>
    </row>
    <row r="32" spans="2:12" ht="20.100000000000001" customHeight="1" x14ac:dyDescent="0.25">
      <c r="B32" s="306" t="s">
        <v>35</v>
      </c>
      <c r="C32" s="200"/>
      <c r="D32" s="307">
        <v>2.3E-2</v>
      </c>
      <c r="E32" s="307">
        <v>0</v>
      </c>
      <c r="F32" s="307">
        <v>0.11520299746078312</v>
      </c>
      <c r="G32" s="208"/>
      <c r="H32" s="209"/>
      <c r="I32" s="211"/>
    </row>
    <row r="33" spans="1:11" ht="20.100000000000001" customHeight="1" x14ac:dyDescent="0.25">
      <c r="B33" s="212" t="s">
        <v>36</v>
      </c>
      <c r="C33" s="200"/>
      <c r="D33" s="213">
        <v>6.0000000000000001E-3</v>
      </c>
      <c r="E33" s="213">
        <v>7.1428571428571397E-2</v>
      </c>
      <c r="F33" s="213">
        <v>0.4933458726961551</v>
      </c>
      <c r="G33" s="208"/>
      <c r="H33" s="209"/>
      <c r="I33" s="211"/>
    </row>
    <row r="34" spans="1:11" ht="20.100000000000001" customHeight="1" thickBot="1" x14ac:dyDescent="0.3">
      <c r="B34" s="214" t="s">
        <v>37</v>
      </c>
      <c r="C34" s="200"/>
      <c r="D34" s="215">
        <v>1.0010000000000001</v>
      </c>
      <c r="E34" s="252">
        <v>0.1424808769354009</v>
      </c>
      <c r="F34" s="252">
        <v>7.6090515003282955E-2</v>
      </c>
      <c r="G34" s="208"/>
      <c r="H34" s="209"/>
      <c r="I34" s="216"/>
    </row>
    <row r="35" spans="1:11" ht="18" customHeight="1" x14ac:dyDescent="0.25">
      <c r="B35" s="217" t="s">
        <v>110</v>
      </c>
      <c r="C35" s="209"/>
      <c r="D35" s="208"/>
      <c r="E35" s="208"/>
      <c r="F35" s="208"/>
      <c r="G35" s="208"/>
      <c r="H35" s="209"/>
      <c r="I35" s="216"/>
    </row>
    <row r="36" spans="1:11" ht="18" customHeight="1" x14ac:dyDescent="0.25">
      <c r="B36" s="217" t="s">
        <v>177</v>
      </c>
      <c r="C36" s="209"/>
      <c r="D36" s="208"/>
      <c r="E36" s="208"/>
      <c r="F36" s="208"/>
      <c r="G36" s="208"/>
      <c r="H36" s="209"/>
      <c r="I36" s="216"/>
    </row>
    <row r="37" spans="1:11" ht="11.1" customHeight="1" x14ac:dyDescent="0.25">
      <c r="B37" s="216"/>
      <c r="C37" s="209"/>
      <c r="D37" s="218"/>
      <c r="E37" s="218"/>
      <c r="F37" s="218"/>
      <c r="G37" s="219"/>
      <c r="H37" s="220"/>
      <c r="I37" s="221"/>
    </row>
    <row r="38" spans="1:11" ht="11.1" customHeight="1" x14ac:dyDescent="0.25">
      <c r="D38" s="182"/>
      <c r="G38" s="198"/>
      <c r="I38" s="27"/>
    </row>
    <row r="39" spans="1:11" ht="35.1" customHeight="1" x14ac:dyDescent="0.25">
      <c r="B39" s="185" t="s">
        <v>151</v>
      </c>
      <c r="C39" s="222"/>
      <c r="D39" s="187" t="s">
        <v>142</v>
      </c>
      <c r="E39" s="187" t="s">
        <v>143</v>
      </c>
      <c r="F39" s="187" t="s">
        <v>8</v>
      </c>
      <c r="G39" s="198"/>
      <c r="I39" s="27"/>
    </row>
    <row r="40" spans="1:11" ht="20.100000000000001" customHeight="1" x14ac:dyDescent="0.25">
      <c r="B40" s="306" t="s">
        <v>111</v>
      </c>
      <c r="C40" s="223"/>
      <c r="D40" s="401">
        <v>45619.140408480533</v>
      </c>
      <c r="E40" s="401">
        <v>49784.395049295294</v>
      </c>
      <c r="F40" s="402">
        <v>-8.3665868324611092E-2</v>
      </c>
      <c r="G40" s="198"/>
      <c r="I40" s="27"/>
    </row>
    <row r="41" spans="1:11" ht="31.5" customHeight="1" x14ac:dyDescent="0.25">
      <c r="B41" s="212" t="s">
        <v>112</v>
      </c>
      <c r="C41" s="212"/>
      <c r="D41" s="398">
        <v>1.2102596488509032</v>
      </c>
      <c r="E41" s="398">
        <v>1.3401695263176536</v>
      </c>
      <c r="F41" s="399"/>
      <c r="G41" s="198"/>
      <c r="I41" s="27"/>
    </row>
    <row r="42" spans="1:11" ht="20.100000000000001" customHeight="1" x14ac:dyDescent="0.25">
      <c r="B42" s="306" t="s">
        <v>113</v>
      </c>
      <c r="C42" s="223"/>
      <c r="D42" s="403">
        <v>3.2658893055679279</v>
      </c>
      <c r="E42" s="403">
        <v>6.5473223930352384</v>
      </c>
      <c r="F42" s="404"/>
      <c r="G42" s="198"/>
      <c r="I42" s="27"/>
    </row>
    <row r="43" spans="1:11" s="29" customFormat="1" ht="18.75" thickBot="1" x14ac:dyDescent="0.3">
      <c r="A43" s="28"/>
      <c r="B43" s="224" t="s">
        <v>114</v>
      </c>
      <c r="C43" s="224"/>
      <c r="D43" s="400">
        <v>0.44439276670887268</v>
      </c>
      <c r="E43" s="400">
        <v>0.37185974140571404</v>
      </c>
      <c r="F43" s="224"/>
      <c r="G43" s="225"/>
      <c r="H43" s="226"/>
      <c r="K43" s="28"/>
    </row>
    <row r="44" spans="1:11" ht="18" customHeight="1" x14ac:dyDescent="0.25">
      <c r="B44" s="217" t="s">
        <v>115</v>
      </c>
      <c r="C44" s="223"/>
      <c r="D44" s="227"/>
      <c r="E44" s="227"/>
      <c r="F44" s="223"/>
      <c r="G44" s="198"/>
      <c r="I44" s="27"/>
    </row>
    <row r="45" spans="1:11" ht="18" customHeight="1" x14ac:dyDescent="0.25">
      <c r="B45" s="217" t="s">
        <v>116</v>
      </c>
      <c r="D45" s="182"/>
      <c r="G45" s="198"/>
      <c r="I45" s="27"/>
    </row>
    <row r="46" spans="1:11" ht="18" customHeight="1" x14ac:dyDescent="0.25">
      <c r="B46" s="217" t="s">
        <v>117</v>
      </c>
      <c r="D46" s="182"/>
      <c r="G46" s="198"/>
      <c r="I46" s="27"/>
    </row>
    <row r="47" spans="1:11" x14ac:dyDescent="0.25">
      <c r="E47" s="228"/>
      <c r="G47" s="230"/>
    </row>
    <row r="48" spans="1:11" x14ac:dyDescent="0.25">
      <c r="G48" s="231"/>
    </row>
    <row r="49" spans="4:7" x14ac:dyDescent="0.25">
      <c r="E49" s="232"/>
      <c r="G49" s="229"/>
    </row>
    <row r="54" spans="4:7" x14ac:dyDescent="0.25">
      <c r="D54" s="233"/>
    </row>
  </sheetData>
  <mergeCells count="6">
    <mergeCell ref="B2:L2"/>
    <mergeCell ref="B3:L3"/>
    <mergeCell ref="B4:L4"/>
    <mergeCell ref="D25:F25"/>
    <mergeCell ref="H26:L26"/>
    <mergeCell ref="B8:B9"/>
  </mergeCells>
  <pageMargins left="0.7" right="0.7" top="0.75" bottom="0.75" header="0.3" footer="0.3"/>
  <pageSetup orientation="portrait" r:id="rId1"/>
  <customProperties>
    <customPr name="EpmWorksheetKeyString_GUID" r:id="rId2"/>
  </customProperties>
  <drawing r:id="rId3"/>
  <legacyDrawing r:id="rId4"/>
  <oleObjects>
    <mc:AlternateContent xmlns:mc="http://schemas.openxmlformats.org/markup-compatibility/2006">
      <mc:Choice Requires="x14">
        <oleObject progId="Word.Picture.8" shapeId="3073" r:id="rId5">
          <objectPr defaultSize="0" autoPict="0" r:id="rId6">
            <anchor moveWithCells="1" sizeWithCells="1">
              <from>
                <xdr:col>7</xdr:col>
                <xdr:colOff>0</xdr:colOff>
                <xdr:row>32</xdr:row>
                <xdr:rowOff>0</xdr:rowOff>
              </from>
              <to>
                <xdr:col>7</xdr:col>
                <xdr:colOff>0</xdr:colOff>
                <xdr:row>32</xdr:row>
                <xdr:rowOff>0</xdr:rowOff>
              </to>
            </anchor>
          </objectPr>
        </oleObject>
      </mc:Choice>
      <mc:Fallback>
        <oleObject progId="Word.Picture.8" shapeId="3073" r:id="rId5"/>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7"/>
  <sheetViews>
    <sheetView workbookViewId="0">
      <selection sqref="A1:H1"/>
    </sheetView>
  </sheetViews>
  <sheetFormatPr baseColWidth="10" defaultColWidth="9.85546875" defaultRowHeight="15.75" x14ac:dyDescent="0.25"/>
  <cols>
    <col min="1" max="1" width="42.28515625" style="87" customWidth="1"/>
    <col min="2" max="2" width="1.7109375" style="89" customWidth="1"/>
    <col min="3" max="5" width="7.7109375" style="90" customWidth="1"/>
    <col min="6" max="6" width="7.7109375" style="91" customWidth="1"/>
    <col min="7" max="7" width="10.28515625" style="90" bestFit="1" customWidth="1"/>
    <col min="8" max="8" width="13" style="90" customWidth="1"/>
    <col min="9" max="16384" width="9.85546875" style="87"/>
  </cols>
  <sheetData>
    <row r="1" spans="1:9" s="31" customFormat="1" ht="12" customHeight="1" x14ac:dyDescent="0.25">
      <c r="A1" s="412" t="s">
        <v>14</v>
      </c>
      <c r="B1" s="412"/>
      <c r="C1" s="412"/>
      <c r="D1" s="412"/>
      <c r="E1" s="412"/>
      <c r="F1" s="412"/>
      <c r="G1" s="412"/>
      <c r="H1" s="412"/>
    </row>
    <row r="2" spans="1:9" s="31" customFormat="1" ht="12" customHeight="1" x14ac:dyDescent="0.25">
      <c r="A2" s="426" t="s">
        <v>40</v>
      </c>
      <c r="B2" s="426"/>
      <c r="C2" s="426"/>
      <c r="D2" s="426"/>
      <c r="E2" s="426"/>
      <c r="F2" s="426"/>
      <c r="G2" s="426"/>
      <c r="H2" s="426"/>
    </row>
    <row r="3" spans="1:9" s="31" customFormat="1" ht="11.1" customHeight="1" x14ac:dyDescent="0.25">
      <c r="A3" s="427" t="s">
        <v>41</v>
      </c>
      <c r="B3" s="427"/>
      <c r="C3" s="427"/>
      <c r="D3" s="427"/>
      <c r="E3" s="427"/>
      <c r="F3" s="427"/>
      <c r="G3" s="427"/>
      <c r="H3" s="427"/>
    </row>
    <row r="4" spans="1:9" s="31" customFormat="1" ht="10.5" customHeight="1" x14ac:dyDescent="0.25">
      <c r="A4" s="32"/>
      <c r="B4" s="33"/>
      <c r="C4" s="34"/>
      <c r="D4" s="34"/>
      <c r="E4" s="34"/>
      <c r="F4" s="35"/>
      <c r="G4" s="34"/>
      <c r="H4" s="34"/>
    </row>
    <row r="5" spans="1:9" s="31" customFormat="1" ht="15" customHeight="1" x14ac:dyDescent="0.25">
      <c r="A5" s="36"/>
      <c r="B5" s="37"/>
      <c r="C5" s="428" t="s">
        <v>42</v>
      </c>
      <c r="D5" s="428"/>
      <c r="E5" s="428"/>
      <c r="F5" s="428"/>
      <c r="G5" s="428"/>
      <c r="H5" s="428"/>
    </row>
    <row r="6" spans="1:9" s="31" customFormat="1" ht="30.95" customHeight="1" x14ac:dyDescent="0.25">
      <c r="A6" s="38"/>
      <c r="B6" s="39"/>
      <c r="C6" s="242">
        <v>2020</v>
      </c>
      <c r="D6" s="242" t="s">
        <v>134</v>
      </c>
      <c r="E6" s="242">
        <v>2019</v>
      </c>
      <c r="F6" s="242" t="s">
        <v>134</v>
      </c>
      <c r="G6" s="242" t="s">
        <v>118</v>
      </c>
      <c r="H6" s="242" t="s">
        <v>180</v>
      </c>
    </row>
    <row r="7" spans="1:9" s="31" customFormat="1" ht="15" customHeight="1" x14ac:dyDescent="0.2">
      <c r="A7" s="92" t="s">
        <v>99</v>
      </c>
      <c r="B7" s="93"/>
      <c r="C7" s="96">
        <f>'[1](1) Consolidado Q Fil disc PY'!C4</f>
        <v>4652.4387739271551</v>
      </c>
      <c r="D7" s="96"/>
      <c r="E7" s="96">
        <f>'[1](1) Consolidado Q Fil disc PY'!F4</f>
        <v>4837.7763546921451</v>
      </c>
      <c r="F7" s="96"/>
      <c r="G7" s="50">
        <f>+C7/E7-1</f>
        <v>-3.831048960856398E-2</v>
      </c>
      <c r="H7" s="50">
        <f>'[1](1) Consolidado Q Fil disc PY'!$K$4</f>
        <v>-3.825768945368313E-2</v>
      </c>
    </row>
    <row r="8" spans="1:9" s="31" customFormat="1" ht="15" customHeight="1" x14ac:dyDescent="0.2">
      <c r="A8" s="308" t="s">
        <v>100</v>
      </c>
      <c r="B8" s="43"/>
      <c r="C8" s="309">
        <f>'[1](1) Consolidado Q Fil disc PY'!C5</f>
        <v>793.54549132994612</v>
      </c>
      <c r="D8" s="309"/>
      <c r="E8" s="309">
        <f>'[1](1) Consolidado Q Fil disc PY'!F5</f>
        <v>796.1</v>
      </c>
      <c r="F8" s="309"/>
      <c r="G8" s="310">
        <f t="shared" ref="G8:G27" si="0">+C8/E8-1</f>
        <v>-3.2087786334051849E-3</v>
      </c>
      <c r="H8" s="310">
        <f>'[1](1) Consolidado Q Fil disc PY'!$K$5</f>
        <v>-3.4160731461734262E-3</v>
      </c>
    </row>
    <row r="9" spans="1:9" s="31" customFormat="1" ht="15" customHeight="1" x14ac:dyDescent="0.2">
      <c r="A9" s="94" t="s">
        <v>43</v>
      </c>
      <c r="B9" s="93"/>
      <c r="C9" s="291">
        <f>'[1](1) Consolidado Q Fil disc PY'!C6</f>
        <v>51.883517008438439</v>
      </c>
      <c r="D9" s="291"/>
      <c r="E9" s="291">
        <f>'[1](1) Consolidado Q Fil disc PY'!F6</f>
        <v>52.574422847481451</v>
      </c>
      <c r="F9" s="236"/>
      <c r="G9" s="95">
        <f t="shared" si="0"/>
        <v>-1.3141482143272043E-2</v>
      </c>
      <c r="H9" s="95"/>
    </row>
    <row r="10" spans="1:9" s="31" customFormat="1" ht="15" customHeight="1" x14ac:dyDescent="0.2">
      <c r="A10" s="313" t="s">
        <v>44</v>
      </c>
      <c r="B10" s="43"/>
      <c r="C10" s="311">
        <f>'[1](1) Consolidado Q Fil disc PY'!C7</f>
        <v>44958.051556386898</v>
      </c>
      <c r="D10" s="312"/>
      <c r="E10" s="311">
        <f>'[1](1) Consolidado Q Fil disc PY'!F7</f>
        <v>46021.105618879985</v>
      </c>
      <c r="F10" s="309"/>
      <c r="G10" s="310">
        <f t="shared" si="0"/>
        <v>-2.3099272566302176E-2</v>
      </c>
      <c r="H10" s="310"/>
    </row>
    <row r="11" spans="1:9" s="31" customFormat="1" ht="15" customHeight="1" x14ac:dyDescent="0.2">
      <c r="A11" s="48" t="s">
        <v>45</v>
      </c>
      <c r="B11" s="93"/>
      <c r="C11" s="178">
        <f>'[1](1) Consolidado Q Fil disc PY'!C8</f>
        <v>390.13776398376382</v>
      </c>
      <c r="D11" s="30"/>
      <c r="E11" s="178">
        <f>'[1](1) Consolidado Q Fil disc PY'!F8</f>
        <v>226.63000165854032</v>
      </c>
      <c r="F11" s="96"/>
      <c r="G11" s="95">
        <f t="shared" si="0"/>
        <v>0.72147447879199134</v>
      </c>
      <c r="H11" s="96"/>
    </row>
    <row r="12" spans="1:9" s="31" customFormat="1" ht="15" customHeight="1" x14ac:dyDescent="0.2">
      <c r="A12" s="314" t="s">
        <v>101</v>
      </c>
      <c r="B12" s="43"/>
      <c r="C12" s="315">
        <f>'[1](1) Consolidado Q Fil disc PY'!C9</f>
        <v>45348.189320370657</v>
      </c>
      <c r="D12" s="316">
        <f>+C12/$C$12</f>
        <v>1</v>
      </c>
      <c r="E12" s="315">
        <f>'[1](1) Consolidado Q Fil disc PY'!F9</f>
        <v>46247.735620538522</v>
      </c>
      <c r="F12" s="316">
        <f t="shared" ref="F12:F20" si="1">+E12/$E$12</f>
        <v>1</v>
      </c>
      <c r="G12" s="316">
        <f t="shared" si="0"/>
        <v>-1.9450602026196862E-2</v>
      </c>
      <c r="H12" s="316">
        <f>'[1](1) Consolidado Q Fil disc PY'!$K$9</f>
        <v>3.6435016146536547E-2</v>
      </c>
    </row>
    <row r="13" spans="1:9" s="31" customFormat="1" ht="15" customHeight="1" x14ac:dyDescent="0.2">
      <c r="A13" s="48" t="s">
        <v>46</v>
      </c>
      <c r="B13" s="93"/>
      <c r="C13" s="289">
        <f>'[1](1) Consolidado Q Fil disc PY'!C10</f>
        <v>24634.476292858828</v>
      </c>
      <c r="D13" s="50">
        <f t="shared" ref="D13:D20" si="2">+C13/$C$12</f>
        <v>0.54322954592131611</v>
      </c>
      <c r="E13" s="289">
        <f>'[1](1) Consolidado Q Fil disc PY'!F10</f>
        <v>25355.445561043638</v>
      </c>
      <c r="F13" s="50">
        <f t="shared" si="1"/>
        <v>0.54825269217685413</v>
      </c>
      <c r="G13" s="50">
        <f t="shared" si="0"/>
        <v>-2.843449413851018E-2</v>
      </c>
      <c r="H13" s="50"/>
      <c r="I13" s="46"/>
    </row>
    <row r="14" spans="1:9" s="46" customFormat="1" ht="15" customHeight="1" x14ac:dyDescent="0.2">
      <c r="A14" s="314" t="s">
        <v>2</v>
      </c>
      <c r="B14" s="45"/>
      <c r="C14" s="315">
        <f>'[1](1) Consolidado Q Fil disc PY'!C11</f>
        <v>20713.713027511836</v>
      </c>
      <c r="D14" s="316">
        <f t="shared" si="2"/>
        <v>0.45677045407868405</v>
      </c>
      <c r="E14" s="315">
        <f>'[1](1) Consolidado Q Fil disc PY'!F11</f>
        <v>20892.290059494881</v>
      </c>
      <c r="F14" s="316">
        <f t="shared" si="1"/>
        <v>0.45174730782314582</v>
      </c>
      <c r="G14" s="316">
        <f>+C14/E14-1</f>
        <v>-8.5475087448293463E-3</v>
      </c>
      <c r="H14" s="316">
        <f>'[1](1) Consolidado Q Fil disc PY'!$K$11</f>
        <v>4.4416472239591664E-2</v>
      </c>
    </row>
    <row r="15" spans="1:9" s="31" customFormat="1" ht="15" customHeight="1" x14ac:dyDescent="0.2">
      <c r="A15" s="44" t="s">
        <v>47</v>
      </c>
      <c r="B15" s="93"/>
      <c r="C15" s="178">
        <f>'[1](1) Consolidado Q Fil disc PY'!C12</f>
        <v>14535.592758320296</v>
      </c>
      <c r="D15" s="50">
        <f t="shared" si="2"/>
        <v>0.3205330350817519</v>
      </c>
      <c r="E15" s="178">
        <f>'[1](1) Consolidado Q Fil disc PY'!F12</f>
        <v>14846.547752698796</v>
      </c>
      <c r="F15" s="50">
        <f t="shared" si="1"/>
        <v>0.32102215499834064</v>
      </c>
      <c r="G15" s="50">
        <f t="shared" si="0"/>
        <v>-2.094459934781645E-2</v>
      </c>
      <c r="H15" s="50"/>
      <c r="I15" s="46"/>
    </row>
    <row r="16" spans="1:9" s="47" customFormat="1" ht="15" customHeight="1" x14ac:dyDescent="0.2">
      <c r="A16" s="313" t="s">
        <v>48</v>
      </c>
      <c r="B16" s="43"/>
      <c r="C16" s="294">
        <f>'[1](1) Consolidado Q Fil disc PY'!C13</f>
        <v>316.72558656768734</v>
      </c>
      <c r="D16" s="310">
        <f t="shared" si="2"/>
        <v>6.9843050255021417E-3</v>
      </c>
      <c r="E16" s="294">
        <f>'[1](1) Consolidado Q Fil disc PY'!F13</f>
        <v>309.80655294518698</v>
      </c>
      <c r="F16" s="310">
        <f t="shared" si="1"/>
        <v>6.6988480363047772E-3</v>
      </c>
      <c r="G16" s="310">
        <f>+C16/E16-1</f>
        <v>2.2333399848144975E-2</v>
      </c>
      <c r="H16" s="310"/>
    </row>
    <row r="17" spans="1:8" s="31" customFormat="1" ht="25.5" customHeight="1" x14ac:dyDescent="0.2">
      <c r="A17" s="48" t="s">
        <v>102</v>
      </c>
      <c r="B17" s="43"/>
      <c r="C17" s="287">
        <f>'[1](1) Consolidado Q Fil disc PY'!C14</f>
        <v>132.6060772427119</v>
      </c>
      <c r="D17" s="105">
        <f t="shared" si="2"/>
        <v>2.924175788053891E-3</v>
      </c>
      <c r="E17" s="287">
        <f>'[1](1) Consolidado Q Fil disc PY'!F14</f>
        <v>21.583056682298899</v>
      </c>
      <c r="F17" s="105">
        <f t="shared" si="1"/>
        <v>4.6668353364124292E-4</v>
      </c>
      <c r="G17" s="95">
        <f t="shared" si="0"/>
        <v>5.1439896672035008</v>
      </c>
      <c r="H17" s="50"/>
    </row>
    <row r="18" spans="1:8" s="46" customFormat="1" ht="15" customHeight="1" x14ac:dyDescent="0.2">
      <c r="A18" s="317" t="s">
        <v>178</v>
      </c>
      <c r="B18" s="51"/>
      <c r="C18" s="315">
        <f>'[1](1) Consolidado Q Fil disc PY'!C15</f>
        <v>5728.7886053811426</v>
      </c>
      <c r="D18" s="316">
        <f t="shared" si="2"/>
        <v>0.12632893818337615</v>
      </c>
      <c r="E18" s="315">
        <f>'[1](1) Consolidado Q Fil disc PY'!F15</f>
        <v>5714.3526971685942</v>
      </c>
      <c r="F18" s="316">
        <f t="shared" si="1"/>
        <v>0.12355962125485906</v>
      </c>
      <c r="G18" s="316">
        <f t="shared" si="0"/>
        <v>2.5262543244313207E-3</v>
      </c>
      <c r="H18" s="316">
        <f>'[1](1) Consolidado Q Fil disc PY'!$K$15</f>
        <v>6.2745810011935799E-2</v>
      </c>
    </row>
    <row r="19" spans="1:8" s="46" customFormat="1" ht="15" customHeight="1" x14ac:dyDescent="0.2">
      <c r="A19" s="48" t="s">
        <v>49</v>
      </c>
      <c r="B19" s="43"/>
      <c r="C19" s="178">
        <f>'[1](1) Consolidado Q Fil disc PY'!C16</f>
        <v>-6.9260155000268</v>
      </c>
      <c r="D19" s="49">
        <f t="shared" si="2"/>
        <v>-1.5272970329855255E-4</v>
      </c>
      <c r="E19" s="178">
        <f>'[1](1) Consolidado Q Fil disc PY'!F16</f>
        <v>75.05120173047689</v>
      </c>
      <c r="F19" s="49">
        <f t="shared" si="1"/>
        <v>1.6228081380301527E-3</v>
      </c>
      <c r="G19" s="50" t="s">
        <v>16</v>
      </c>
      <c r="H19" s="50"/>
    </row>
    <row r="20" spans="1:8" s="46" customFormat="1" ht="28.5" customHeight="1" x14ac:dyDescent="0.2">
      <c r="A20" s="313" t="s">
        <v>179</v>
      </c>
      <c r="B20" s="43"/>
      <c r="C20" s="294">
        <f>'[1](1) Consolidado Q Fil disc PY'!C17</f>
        <v>-73.111029394423795</v>
      </c>
      <c r="D20" s="310">
        <f t="shared" si="2"/>
        <v>-1.6122149635990409E-3</v>
      </c>
      <c r="E20" s="294">
        <f>'[1](1) Consolidado Q Fil disc PY'!F17</f>
        <v>-33.539540177357303</v>
      </c>
      <c r="F20" s="310">
        <f t="shared" si="1"/>
        <v>-7.2521475327026524E-4</v>
      </c>
      <c r="G20" s="310">
        <f>-(C20/E20-1)</f>
        <v>-1.179845907481504</v>
      </c>
      <c r="H20" s="310"/>
    </row>
    <row r="21" spans="1:8" s="46" customFormat="1" ht="15" customHeight="1" x14ac:dyDescent="0.2">
      <c r="A21" s="341" t="s">
        <v>50</v>
      </c>
      <c r="B21" s="93"/>
      <c r="C21" s="343">
        <f>'[1](1) Consolidado Q Fil disc PY'!C18</f>
        <v>3070.0343051683421</v>
      </c>
      <c r="D21" s="344"/>
      <c r="E21" s="343">
        <f>'[1](1) Consolidado Q Fil disc PY'!F18</f>
        <v>1734.8841285901626</v>
      </c>
      <c r="F21" s="345"/>
      <c r="G21" s="345">
        <f>C21/E21-1</f>
        <v>0.76959040351771324</v>
      </c>
      <c r="H21" s="344"/>
    </row>
    <row r="22" spans="1:8" s="46" customFormat="1" ht="15" customHeight="1" x14ac:dyDescent="0.2">
      <c r="A22" s="342" t="s">
        <v>51</v>
      </c>
      <c r="B22" s="52"/>
      <c r="C22" s="319">
        <f>'[1](1) Consolidado Q Fil disc PY'!C19</f>
        <v>287.81279721422368</v>
      </c>
      <c r="D22" s="320"/>
      <c r="E22" s="319">
        <f>'[1](1) Consolidado Q Fil disc PY'!F19</f>
        <v>248.90400102719275</v>
      </c>
      <c r="F22" s="320"/>
      <c r="G22" s="320">
        <f t="shared" si="0"/>
        <v>0.15632049314779861</v>
      </c>
      <c r="H22" s="320"/>
    </row>
    <row r="23" spans="1:8" s="31" customFormat="1" ht="15" customHeight="1" x14ac:dyDescent="0.2">
      <c r="A23" s="97" t="s">
        <v>52</v>
      </c>
      <c r="B23" s="98"/>
      <c r="C23" s="178">
        <f>'[1](1) Consolidado Q Fil disc PY'!C20</f>
        <v>2782.2215079541188</v>
      </c>
      <c r="D23" s="50"/>
      <c r="E23" s="178">
        <f>'[1](1) Consolidado Q Fil disc PY'!F20</f>
        <v>1485.9801275629698</v>
      </c>
      <c r="F23" s="50"/>
      <c r="G23" s="50">
        <f t="shared" si="0"/>
        <v>0.87231407496478752</v>
      </c>
      <c r="H23" s="50"/>
    </row>
    <row r="24" spans="1:8" s="31" customFormat="1" ht="15" customHeight="1" x14ac:dyDescent="0.2">
      <c r="A24" s="318" t="s">
        <v>53</v>
      </c>
      <c r="B24" s="43"/>
      <c r="C24" s="294">
        <f>'[1](1) Consolidado Q Fil disc PY'!C21</f>
        <v>-486.17034655196892</v>
      </c>
      <c r="D24" s="310"/>
      <c r="E24" s="294">
        <f>'[1](1) Consolidado Q Fil disc PY'!F21</f>
        <v>112.45542574228078</v>
      </c>
      <c r="F24" s="310"/>
      <c r="G24" s="310" t="s">
        <v>16</v>
      </c>
      <c r="H24" s="310"/>
    </row>
    <row r="25" spans="1:8" s="31" customFormat="1" ht="25.5" customHeight="1" x14ac:dyDescent="0.2">
      <c r="A25" s="97" t="s">
        <v>54</v>
      </c>
      <c r="B25" s="93"/>
      <c r="C25" s="178">
        <f>'[1](1) Consolidado Q Fil disc PY'!C22</f>
        <v>-97.9664589506326</v>
      </c>
      <c r="D25" s="96"/>
      <c r="E25" s="178">
        <f>'[1](1) Consolidado Q Fil disc PY'!F22</f>
        <v>-5.0024547924974287</v>
      </c>
      <c r="F25" s="50"/>
      <c r="G25" s="50" t="s">
        <v>16</v>
      </c>
      <c r="H25" s="96"/>
    </row>
    <row r="26" spans="1:8" s="46" customFormat="1" ht="15" customHeight="1" x14ac:dyDescent="0.2">
      <c r="A26" s="318" t="s">
        <v>55</v>
      </c>
      <c r="B26" s="52"/>
      <c r="C26" s="319">
        <f>'[1](1) Consolidado Q Fil disc PY'!C23</f>
        <v>-2.0373823867003997</v>
      </c>
      <c r="D26" s="320"/>
      <c r="E26" s="319">
        <f>'[1](1) Consolidado Q Fil disc PY'!F23</f>
        <v>-1.7606814710700001E-2</v>
      </c>
      <c r="F26" s="320"/>
      <c r="G26" s="320" t="s">
        <v>16</v>
      </c>
      <c r="H26" s="320"/>
    </row>
    <row r="27" spans="1:8" s="31" customFormat="1" ht="15" customHeight="1" x14ac:dyDescent="0.2">
      <c r="A27" s="53" t="s">
        <v>56</v>
      </c>
      <c r="B27" s="43"/>
      <c r="C27" s="288">
        <f>'[1](1) Consolidado Q Fil disc PY'!C24</f>
        <v>2196.0473200648171</v>
      </c>
      <c r="D27" s="54"/>
      <c r="E27" s="288">
        <f>'[1](1) Consolidado Q Fil disc PY'!F24</f>
        <v>1593.4154916980424</v>
      </c>
      <c r="F27" s="54"/>
      <c r="G27" s="55">
        <f t="shared" si="0"/>
        <v>0.37820131127542433</v>
      </c>
      <c r="H27" s="55"/>
    </row>
    <row r="28" spans="1:8" s="31" customFormat="1" ht="15" customHeight="1" x14ac:dyDescent="0.2">
      <c r="A28" s="321" t="s">
        <v>57</v>
      </c>
      <c r="B28" s="43"/>
      <c r="C28" s="294">
        <f>'[1](1) Consolidado Q Fil disc PY'!C25</f>
        <v>3612.778330210775</v>
      </c>
      <c r="D28" s="310"/>
      <c r="E28" s="294">
        <f>'[1](1) Consolidado Q Fil disc PY'!F25</f>
        <v>4079.4255439174322</v>
      </c>
      <c r="F28" s="310"/>
      <c r="G28" s="310">
        <f>C28/E28-1</f>
        <v>-0.11439042303454827</v>
      </c>
      <c r="H28" s="310"/>
    </row>
    <row r="29" spans="1:8" s="31" customFormat="1" ht="15" customHeight="1" x14ac:dyDescent="0.2">
      <c r="A29" s="48" t="s">
        <v>58</v>
      </c>
      <c r="B29" s="93"/>
      <c r="C29" s="178">
        <f>'[1](1) Consolidado Q Fil disc PY'!C26</f>
        <v>1122.0167366171117</v>
      </c>
      <c r="D29" s="96"/>
      <c r="E29" s="178">
        <f>'[1](1) Consolidado Q Fil disc PY'!F26</f>
        <v>1330.9131073072451</v>
      </c>
      <c r="F29" s="50"/>
      <c r="G29" s="50">
        <f>C29/E29-1</f>
        <v>-0.15695718191008023</v>
      </c>
      <c r="H29" s="96"/>
    </row>
    <row r="30" spans="1:8" s="31" customFormat="1" ht="15" customHeight="1" x14ac:dyDescent="0.2">
      <c r="A30" s="321" t="s">
        <v>59</v>
      </c>
      <c r="B30" s="51"/>
      <c r="C30" s="319">
        <f>'[1](1) Consolidado Q Fil disc PY'!C27</f>
        <v>0</v>
      </c>
      <c r="D30" s="320"/>
      <c r="E30" s="319">
        <f>'[1](1) Consolidado Q Fil disc PY'!F27</f>
        <v>0</v>
      </c>
      <c r="F30" s="320"/>
      <c r="G30" s="320" t="s">
        <v>16</v>
      </c>
      <c r="H30" s="320"/>
    </row>
    <row r="31" spans="1:8" s="31" customFormat="1" ht="15" customHeight="1" x14ac:dyDescent="0.2">
      <c r="A31" s="99" t="s">
        <v>60</v>
      </c>
      <c r="B31" s="44"/>
      <c r="C31" s="288">
        <f>'[1](1) Consolidado Q Fil disc PY'!C28</f>
        <v>2490.7615935936633</v>
      </c>
      <c r="D31" s="237"/>
      <c r="E31" s="288">
        <f>'[1](1) Consolidado Q Fil disc PY'!F28</f>
        <v>2748.5124366101868</v>
      </c>
      <c r="F31" s="238"/>
      <c r="G31" s="238">
        <f>C31/E31-1</f>
        <v>-9.3778306979179771E-2</v>
      </c>
      <c r="H31" s="239"/>
    </row>
    <row r="32" spans="1:8" s="31" customFormat="1" ht="15" customHeight="1" x14ac:dyDescent="0.2">
      <c r="A32" s="317" t="s">
        <v>61</v>
      </c>
      <c r="B32" s="51"/>
      <c r="C32" s="315">
        <f>'[1](1) Consolidado Q Fil disc PY'!C29</f>
        <v>2551.7493895936632</v>
      </c>
      <c r="D32" s="316">
        <f>+C32/$C$12</f>
        <v>5.6270149433450552E-2</v>
      </c>
      <c r="E32" s="315">
        <f>'[1](1) Consolidado Q Fil disc PY'!F29</f>
        <v>2590.4651346101869</v>
      </c>
      <c r="F32" s="316">
        <f>+E32/$E$12</f>
        <v>5.6012799326325649E-2</v>
      </c>
      <c r="G32" s="316">
        <f>C32/E32-1</f>
        <v>-1.4945480060417626E-2</v>
      </c>
      <c r="H32" s="316"/>
    </row>
    <row r="33" spans="1:12" s="31" customFormat="1" ht="15" customHeight="1" thickBot="1" x14ac:dyDescent="0.3">
      <c r="A33" s="100" t="s">
        <v>24</v>
      </c>
      <c r="B33" s="101"/>
      <c r="C33" s="290">
        <f>'[1](1) Consolidado Q Fil disc PY'!C30</f>
        <v>-60.987796000000031</v>
      </c>
      <c r="D33" s="102">
        <f>+C33/$C$12</f>
        <v>-1.3448783052646377E-3</v>
      </c>
      <c r="E33" s="290">
        <f>'[1](1) Consolidado Q Fil disc PY'!F30</f>
        <v>158.04730200000003</v>
      </c>
      <c r="F33" s="102">
        <f>+E33/$E$12</f>
        <v>3.4174062768558889E-3</v>
      </c>
      <c r="G33" s="102" t="s">
        <v>16</v>
      </c>
      <c r="H33" s="103"/>
    </row>
    <row r="34" spans="1:12" s="31" customFormat="1" ht="12.95" customHeight="1" x14ac:dyDescent="0.25">
      <c r="A34" s="56"/>
      <c r="B34" s="57"/>
      <c r="C34" s="58"/>
      <c r="D34" s="59"/>
      <c r="E34" s="58"/>
      <c r="F34" s="60"/>
      <c r="G34" s="61"/>
      <c r="H34" s="61"/>
      <c r="L34" s="47"/>
    </row>
    <row r="35" spans="1:12" s="31" customFormat="1" ht="30.95" customHeight="1" x14ac:dyDescent="0.25">
      <c r="A35" s="62" t="s">
        <v>62</v>
      </c>
      <c r="B35" s="47"/>
      <c r="C35" s="40">
        <v>2020</v>
      </c>
      <c r="D35" s="63" t="s">
        <v>134</v>
      </c>
      <c r="E35" s="40">
        <v>2019</v>
      </c>
      <c r="F35" s="63" t="s">
        <v>134</v>
      </c>
      <c r="G35" s="41" t="s">
        <v>118</v>
      </c>
      <c r="H35" s="41" t="s">
        <v>180</v>
      </c>
      <c r="L35" s="47"/>
    </row>
    <row r="36" spans="1:12" s="31" customFormat="1" ht="15" customHeight="1" x14ac:dyDescent="0.2">
      <c r="A36" s="64" t="s">
        <v>181</v>
      </c>
      <c r="B36" s="65"/>
      <c r="C36" s="240">
        <v>5728.7886053811426</v>
      </c>
      <c r="D36" s="66">
        <v>0.12632893818337615</v>
      </c>
      <c r="E36" s="240">
        <v>5714.3526971685942</v>
      </c>
      <c r="F36" s="66">
        <v>0.12355962125485906</v>
      </c>
      <c r="G36" s="66">
        <v>2.5262543244313207E-3</v>
      </c>
      <c r="H36" s="68"/>
    </row>
    <row r="37" spans="1:12" s="31" customFormat="1" ht="15" customHeight="1" x14ac:dyDescent="0.2">
      <c r="A37" s="322" t="s">
        <v>63</v>
      </c>
      <c r="B37" s="47"/>
      <c r="C37" s="323">
        <v>2258.5820501529602</v>
      </c>
      <c r="D37" s="324"/>
      <c r="E37" s="323">
        <v>2261.8255680920197</v>
      </c>
      <c r="F37" s="324"/>
      <c r="G37" s="346">
        <v>-1.4340265601452407E-3</v>
      </c>
      <c r="H37" s="325"/>
    </row>
    <row r="38" spans="1:12" s="31" customFormat="1" ht="15" customHeight="1" x14ac:dyDescent="0.2">
      <c r="A38" s="69" t="s">
        <v>64</v>
      </c>
      <c r="B38" s="57"/>
      <c r="C38" s="240">
        <v>1099.0568130143274</v>
      </c>
      <c r="D38" s="67"/>
      <c r="E38" s="240">
        <v>564.40279327977953</v>
      </c>
      <c r="F38" s="67"/>
      <c r="G38" s="66">
        <v>0.94729159051045864</v>
      </c>
      <c r="H38" s="70"/>
    </row>
    <row r="39" spans="1:12" s="46" customFormat="1" ht="15" customHeight="1" x14ac:dyDescent="0.2">
      <c r="A39" s="328" t="s">
        <v>182</v>
      </c>
      <c r="B39" s="71"/>
      <c r="C39" s="326">
        <v>9086.4274685484306</v>
      </c>
      <c r="D39" s="327">
        <v>0.20037023759329586</v>
      </c>
      <c r="E39" s="326">
        <v>8540.5810585403924</v>
      </c>
      <c r="F39" s="327">
        <v>0.18467025345015028</v>
      </c>
      <c r="G39" s="327">
        <v>6.3912092897028705E-2</v>
      </c>
      <c r="H39" s="327">
        <v>0.12223323616941495</v>
      </c>
    </row>
    <row r="40" spans="1:12" s="31" customFormat="1" ht="15" customHeight="1" thickBot="1" x14ac:dyDescent="0.3">
      <c r="A40" s="72" t="s">
        <v>39</v>
      </c>
      <c r="B40" s="73"/>
      <c r="C40" s="241">
        <v>2082.1015773643298</v>
      </c>
      <c r="D40" s="74"/>
      <c r="E40" s="241">
        <v>1540.61197899082</v>
      </c>
      <c r="F40" s="75"/>
      <c r="G40" s="348">
        <v>0.35147694926285933</v>
      </c>
      <c r="H40" s="76"/>
    </row>
    <row r="41" spans="1:12" s="31" customFormat="1" ht="8.25" customHeight="1" x14ac:dyDescent="0.25">
      <c r="A41" s="77"/>
      <c r="B41" s="77"/>
      <c r="C41" s="46"/>
      <c r="D41" s="77"/>
      <c r="E41" s="77"/>
      <c r="F41" s="46"/>
      <c r="G41" s="46"/>
      <c r="H41" s="77"/>
    </row>
    <row r="42" spans="1:12" s="31" customFormat="1" ht="11.25" x14ac:dyDescent="0.25">
      <c r="A42" s="78"/>
      <c r="B42" s="44"/>
      <c r="C42" s="79"/>
      <c r="D42" s="80"/>
      <c r="E42" s="79"/>
      <c r="F42" s="80"/>
      <c r="G42" s="81"/>
      <c r="H42" s="82"/>
    </row>
    <row r="43" spans="1:12" s="83" customFormat="1" ht="18" customHeight="1" x14ac:dyDescent="0.2">
      <c r="A43" s="422" t="s">
        <v>189</v>
      </c>
      <c r="B43" s="423"/>
      <c r="C43" s="423"/>
      <c r="D43" s="423"/>
      <c r="E43" s="423"/>
      <c r="F43" s="423"/>
      <c r="G43" s="423"/>
      <c r="H43" s="423"/>
    </row>
    <row r="44" spans="1:12" s="31" customFormat="1" ht="15" customHeight="1" x14ac:dyDescent="0.25">
      <c r="A44" s="423"/>
      <c r="B44" s="423"/>
      <c r="C44" s="423"/>
      <c r="D44" s="423"/>
      <c r="E44" s="423"/>
      <c r="F44" s="423"/>
      <c r="G44" s="423"/>
      <c r="H44" s="423"/>
    </row>
    <row r="45" spans="1:12" s="31" customFormat="1" ht="16.5" customHeight="1" x14ac:dyDescent="0.25">
      <c r="A45" s="423"/>
      <c r="B45" s="423"/>
      <c r="C45" s="423"/>
      <c r="D45" s="423"/>
      <c r="E45" s="423"/>
      <c r="F45" s="423"/>
      <c r="G45" s="423"/>
      <c r="H45" s="423"/>
    </row>
    <row r="46" spans="1:12" s="31" customFormat="1" ht="16.5" customHeight="1" x14ac:dyDescent="0.25">
      <c r="A46" s="423"/>
      <c r="B46" s="423"/>
      <c r="C46" s="423"/>
      <c r="D46" s="423"/>
      <c r="E46" s="423"/>
      <c r="F46" s="423"/>
      <c r="G46" s="423"/>
      <c r="H46" s="423"/>
    </row>
    <row r="47" spans="1:12" s="31" customFormat="1" ht="11.1" customHeight="1" x14ac:dyDescent="0.25">
      <c r="A47" s="423"/>
      <c r="B47" s="423"/>
      <c r="C47" s="423"/>
      <c r="D47" s="423"/>
      <c r="E47" s="423"/>
      <c r="F47" s="423"/>
      <c r="G47" s="423"/>
      <c r="H47" s="423"/>
    </row>
    <row r="48" spans="1:12" s="31" customFormat="1" ht="11.1" customHeight="1" x14ac:dyDescent="0.25">
      <c r="A48" s="423"/>
      <c r="B48" s="423"/>
      <c r="C48" s="423"/>
      <c r="D48" s="423"/>
      <c r="E48" s="423"/>
      <c r="F48" s="423"/>
      <c r="G48" s="423"/>
      <c r="H48" s="423"/>
    </row>
    <row r="49" spans="1:8" s="31" customFormat="1" ht="11.1" customHeight="1" x14ac:dyDescent="0.25">
      <c r="A49" s="423"/>
      <c r="B49" s="423"/>
      <c r="C49" s="423"/>
      <c r="D49" s="423"/>
      <c r="E49" s="423"/>
      <c r="F49" s="423"/>
      <c r="G49" s="423"/>
      <c r="H49" s="423"/>
    </row>
    <row r="50" spans="1:8" s="31" customFormat="1" ht="11.1" customHeight="1" x14ac:dyDescent="0.25">
      <c r="A50" s="423"/>
      <c r="B50" s="423"/>
      <c r="C50" s="423"/>
      <c r="D50" s="423"/>
      <c r="E50" s="423"/>
      <c r="F50" s="423"/>
      <c r="G50" s="423"/>
      <c r="H50" s="423"/>
    </row>
    <row r="51" spans="1:8" s="31" customFormat="1" ht="11.1" customHeight="1" x14ac:dyDescent="0.25">
      <c r="A51" s="423"/>
      <c r="B51" s="423"/>
      <c r="C51" s="423"/>
      <c r="D51" s="423"/>
      <c r="E51" s="423"/>
      <c r="F51" s="423"/>
      <c r="G51" s="423"/>
      <c r="H51" s="423"/>
    </row>
    <row r="52" spans="1:8" s="84" customFormat="1" ht="15.75" customHeight="1" x14ac:dyDescent="0.25">
      <c r="A52" s="423"/>
      <c r="B52" s="423"/>
      <c r="C52" s="423"/>
      <c r="D52" s="423"/>
      <c r="E52" s="423"/>
      <c r="F52" s="423"/>
      <c r="G52" s="423"/>
      <c r="H52" s="423"/>
    </row>
    <row r="53" spans="1:8" s="84" customFormat="1" ht="15.75" customHeight="1" x14ac:dyDescent="0.25">
      <c r="A53" s="424"/>
      <c r="B53" s="425"/>
      <c r="C53" s="425"/>
      <c r="D53" s="425"/>
      <c r="E53" s="425"/>
      <c r="F53" s="425"/>
      <c r="G53" s="425"/>
      <c r="H53" s="425"/>
    </row>
    <row r="54" spans="1:8" s="84" customFormat="1" ht="15.75" customHeight="1" x14ac:dyDescent="0.25">
      <c r="A54" s="425"/>
      <c r="B54" s="425"/>
      <c r="C54" s="425"/>
      <c r="D54" s="425"/>
      <c r="E54" s="425"/>
      <c r="F54" s="425"/>
      <c r="G54" s="425"/>
      <c r="H54" s="425"/>
    </row>
    <row r="55" spans="1:8" s="84" customFormat="1" ht="15.75" customHeight="1" x14ac:dyDescent="0.25">
      <c r="A55" s="425"/>
      <c r="B55" s="425"/>
      <c r="C55" s="425"/>
      <c r="D55" s="425"/>
      <c r="E55" s="425"/>
      <c r="F55" s="425"/>
      <c r="G55" s="425"/>
      <c r="H55" s="425"/>
    </row>
    <row r="56" spans="1:8" ht="18" customHeight="1" x14ac:dyDescent="0.25">
      <c r="A56" s="425"/>
      <c r="B56" s="425"/>
      <c r="C56" s="425"/>
      <c r="D56" s="425"/>
      <c r="E56" s="425"/>
      <c r="F56" s="425"/>
      <c r="G56" s="425"/>
      <c r="H56" s="425"/>
    </row>
    <row r="57" spans="1:8" ht="16.5" x14ac:dyDescent="0.25">
      <c r="A57" s="88"/>
      <c r="B57" s="85"/>
      <c r="C57" s="86"/>
      <c r="D57" s="86"/>
      <c r="E57" s="86"/>
      <c r="F57" s="86"/>
      <c r="G57" s="86"/>
      <c r="H57" s="86"/>
    </row>
  </sheetData>
  <mergeCells count="6">
    <mergeCell ref="A43:H52"/>
    <mergeCell ref="A53:H56"/>
    <mergeCell ref="A1:H1"/>
    <mergeCell ref="A2:H2"/>
    <mergeCell ref="A3:H3"/>
    <mergeCell ref="C5:H5"/>
  </mergeCells>
  <pageMargins left="0.7" right="0.7" top="0.75" bottom="0.75" header="0.3" footer="0.3"/>
  <customProperties>
    <customPr name="EpmWorksheetKeyString_GUID" r:id="rId1"/>
  </customProperties>
  <drawing r:id="rId2"/>
  <legacyDrawing r:id="rId3"/>
  <oleObjects>
    <mc:AlternateContent xmlns:mc="http://schemas.openxmlformats.org/markup-compatibility/2006">
      <mc:Choice Requires="x14">
        <oleObject progId="Word.Picture.8" shapeId="4097" r:id="rId4">
          <objectPr defaultSize="0" autoPict="0" r:id="rId5">
            <anchor moveWithCells="1" sizeWithCells="1">
              <from>
                <xdr:col>4</xdr:col>
                <xdr:colOff>0</xdr:colOff>
                <xdr:row>41</xdr:row>
                <xdr:rowOff>0</xdr:rowOff>
              </from>
              <to>
                <xdr:col>4</xdr:col>
                <xdr:colOff>0</xdr:colOff>
                <xdr:row>41</xdr:row>
                <xdr:rowOff>0</xdr:rowOff>
              </to>
            </anchor>
          </objectPr>
        </oleObject>
      </mc:Choice>
      <mc:Fallback>
        <oleObject progId="Word.Picture.8"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election sqref="A1:H1"/>
    </sheetView>
  </sheetViews>
  <sheetFormatPr baseColWidth="10" defaultRowHeight="15" x14ac:dyDescent="0.25"/>
  <cols>
    <col min="1" max="1" width="51.140625" customWidth="1"/>
    <col min="2" max="2" width="1.7109375" customWidth="1"/>
    <col min="3" max="6" width="7.7109375" customWidth="1"/>
    <col min="7" max="7" width="12" customWidth="1"/>
    <col min="8" max="8" width="17.5703125" customWidth="1"/>
  </cols>
  <sheetData>
    <row r="1" spans="1:8" x14ac:dyDescent="0.25">
      <c r="A1" s="412" t="s">
        <v>65</v>
      </c>
      <c r="B1" s="412"/>
      <c r="C1" s="412"/>
      <c r="D1" s="412"/>
      <c r="E1" s="412"/>
      <c r="F1" s="412"/>
      <c r="G1" s="412"/>
      <c r="H1" s="412"/>
    </row>
    <row r="2" spans="1:8" x14ac:dyDescent="0.25">
      <c r="A2" s="426" t="s">
        <v>66</v>
      </c>
      <c r="B2" s="426"/>
      <c r="C2" s="426"/>
      <c r="D2" s="426"/>
      <c r="E2" s="426"/>
      <c r="F2" s="426"/>
      <c r="G2" s="426"/>
      <c r="H2" s="426"/>
    </row>
    <row r="3" spans="1:8" x14ac:dyDescent="0.25">
      <c r="A3" s="427" t="s">
        <v>41</v>
      </c>
      <c r="B3" s="427"/>
      <c r="C3" s="427"/>
      <c r="D3" s="427"/>
      <c r="E3" s="427"/>
      <c r="F3" s="427"/>
      <c r="G3" s="427"/>
      <c r="H3" s="427"/>
    </row>
    <row r="4" spans="1:8" x14ac:dyDescent="0.25">
      <c r="A4" s="106"/>
      <c r="B4" s="107"/>
      <c r="C4" s="108"/>
      <c r="D4" s="108"/>
      <c r="E4" s="108"/>
      <c r="F4" s="107"/>
      <c r="G4" s="108"/>
      <c r="H4" s="108"/>
    </row>
    <row r="5" spans="1:8" ht="15" customHeight="1" x14ac:dyDescent="0.25">
      <c r="A5" s="106"/>
      <c r="B5" s="107"/>
      <c r="C5" s="428" t="s">
        <v>67</v>
      </c>
      <c r="D5" s="428"/>
      <c r="E5" s="428"/>
      <c r="F5" s="428"/>
      <c r="G5" s="428"/>
      <c r="H5" s="428"/>
    </row>
    <row r="6" spans="1:8" ht="20.100000000000001" customHeight="1" x14ac:dyDescent="0.25">
      <c r="A6" s="109"/>
      <c r="B6" s="110"/>
      <c r="C6" s="349">
        <v>2020</v>
      </c>
      <c r="D6" s="350" t="s">
        <v>135</v>
      </c>
      <c r="E6" s="349">
        <v>2019</v>
      </c>
      <c r="F6" s="350" t="s">
        <v>135</v>
      </c>
      <c r="G6" s="349" t="s">
        <v>118</v>
      </c>
      <c r="H6" s="349" t="s">
        <v>136</v>
      </c>
    </row>
    <row r="7" spans="1:8" x14ac:dyDescent="0.25">
      <c r="A7" s="329" t="s">
        <v>103</v>
      </c>
      <c r="B7" s="43"/>
      <c r="C7" s="309">
        <v>2597.5312054760648</v>
      </c>
      <c r="D7" s="309"/>
      <c r="E7" s="309">
        <v>2688.4085655207086</v>
      </c>
      <c r="F7" s="309"/>
      <c r="G7" s="310">
        <v>-3.3803403697697298E-2</v>
      </c>
      <c r="H7" s="310">
        <v>-3.3834239007169753E-2</v>
      </c>
    </row>
    <row r="8" spans="1:8" x14ac:dyDescent="0.25">
      <c r="A8" s="329" t="s">
        <v>104</v>
      </c>
      <c r="B8" s="43"/>
      <c r="C8" s="309">
        <v>476.39898396703478</v>
      </c>
      <c r="D8" s="309"/>
      <c r="E8" s="309">
        <v>477.97500662123696</v>
      </c>
      <c r="F8" s="309"/>
      <c r="G8" s="310">
        <v>-3.2972909302161346E-3</v>
      </c>
      <c r="H8" s="310">
        <v>-3.2972909302159126E-3</v>
      </c>
    </row>
    <row r="9" spans="1:8" x14ac:dyDescent="0.25">
      <c r="A9" s="113" t="s">
        <v>43</v>
      </c>
      <c r="B9" s="43"/>
      <c r="C9" s="114">
        <v>53.551587748806185</v>
      </c>
      <c r="D9" s="114"/>
      <c r="E9" s="114">
        <v>51.860470936139102</v>
      </c>
      <c r="F9" s="115"/>
      <c r="G9" s="105">
        <v>3.26089752395331E-2</v>
      </c>
      <c r="H9" s="115"/>
    </row>
    <row r="10" spans="1:8" x14ac:dyDescent="0.25">
      <c r="A10" s="335" t="s">
        <v>44</v>
      </c>
      <c r="B10" s="43"/>
      <c r="C10" s="294">
        <v>25511.921993352775</v>
      </c>
      <c r="D10" s="309"/>
      <c r="E10" s="294">
        <v>24788.008939081556</v>
      </c>
      <c r="F10" s="309"/>
      <c r="G10" s="309"/>
      <c r="H10" s="309"/>
    </row>
    <row r="11" spans="1:8" x14ac:dyDescent="0.25">
      <c r="A11" s="117" t="s">
        <v>173</v>
      </c>
      <c r="B11" s="43"/>
      <c r="C11" s="235">
        <v>12.0530380465325</v>
      </c>
      <c r="D11" s="116"/>
      <c r="E11" s="235">
        <v>34.710122381915305</v>
      </c>
      <c r="F11" s="116"/>
      <c r="G11" s="116"/>
      <c r="H11" s="116"/>
    </row>
    <row r="12" spans="1:8" x14ac:dyDescent="0.25">
      <c r="A12" s="336" t="s">
        <v>105</v>
      </c>
      <c r="B12" s="52"/>
      <c r="C12" s="330">
        <v>25523.975031399306</v>
      </c>
      <c r="D12" s="316">
        <v>1</v>
      </c>
      <c r="E12" s="330">
        <v>24822.719061463475</v>
      </c>
      <c r="F12" s="316">
        <v>1</v>
      </c>
      <c r="G12" s="316">
        <v>2.8250570302127409E-2</v>
      </c>
      <c r="H12" s="316">
        <v>2.0231726899460512E-2</v>
      </c>
    </row>
    <row r="13" spans="1:8" x14ac:dyDescent="0.25">
      <c r="A13" s="117" t="s">
        <v>46</v>
      </c>
      <c r="B13" s="52"/>
      <c r="C13" s="235">
        <v>13071.019723911799</v>
      </c>
      <c r="D13" s="49">
        <v>0.5121075266619709</v>
      </c>
      <c r="E13" s="235">
        <v>13041.92386538284</v>
      </c>
      <c r="F13" s="49">
        <v>0.52540271003711414</v>
      </c>
      <c r="G13" s="49"/>
      <c r="H13" s="49"/>
    </row>
    <row r="14" spans="1:8" x14ac:dyDescent="0.25">
      <c r="A14" s="336" t="s">
        <v>2</v>
      </c>
      <c r="B14" s="43"/>
      <c r="C14" s="330">
        <v>12452.955307487506</v>
      </c>
      <c r="D14" s="316">
        <v>0.48789247333802904</v>
      </c>
      <c r="E14" s="330">
        <v>11780.795196080637</v>
      </c>
      <c r="F14" s="316">
        <v>0.47459728996288597</v>
      </c>
      <c r="G14" s="316">
        <v>5.7055580732826128E-2</v>
      </c>
      <c r="H14" s="316">
        <v>4.8819339683585872E-2</v>
      </c>
    </row>
    <row r="15" spans="1:8" x14ac:dyDescent="0.25">
      <c r="A15" s="104" t="s">
        <v>174</v>
      </c>
      <c r="B15" s="118"/>
      <c r="C15" s="178">
        <v>8571.1044125906483</v>
      </c>
      <c r="D15" s="49">
        <v>0.33580601775572072</v>
      </c>
      <c r="E15" s="178">
        <v>8555.5850237905033</v>
      </c>
      <c r="F15" s="49">
        <v>0.34466752021025737</v>
      </c>
      <c r="G15" s="50"/>
      <c r="H15" s="50"/>
    </row>
    <row r="16" spans="1:8" x14ac:dyDescent="0.25">
      <c r="A16" s="335" t="s">
        <v>175</v>
      </c>
      <c r="B16" s="51"/>
      <c r="C16" s="294">
        <v>386.19042646887056</v>
      </c>
      <c r="D16" s="310">
        <v>1.5130496954090553E-2</v>
      </c>
      <c r="E16" s="294">
        <v>112.4393284591462</v>
      </c>
      <c r="F16" s="310">
        <v>4.5296942764704966E-3</v>
      </c>
      <c r="G16" s="310"/>
      <c r="H16" s="310"/>
    </row>
    <row r="17" spans="1:8" ht="27" x14ac:dyDescent="0.25">
      <c r="A17" s="104" t="s">
        <v>106</v>
      </c>
      <c r="B17" s="43"/>
      <c r="C17" s="178">
        <v>60.871876999999998</v>
      </c>
      <c r="D17" s="49">
        <v>2.3848901640561903E-3</v>
      </c>
      <c r="E17" s="178">
        <v>36.428536999999999</v>
      </c>
      <c r="F17" s="49">
        <v>1.4675482129818005E-3</v>
      </c>
      <c r="G17" s="50"/>
      <c r="H17" s="50"/>
    </row>
    <row r="18" spans="1:8" x14ac:dyDescent="0.25">
      <c r="A18" s="334" t="s">
        <v>107</v>
      </c>
      <c r="B18" s="43"/>
      <c r="C18" s="330">
        <v>3434.7885914279868</v>
      </c>
      <c r="D18" s="316">
        <v>0.13457106846416159</v>
      </c>
      <c r="E18" s="330">
        <v>3076.3423068309871</v>
      </c>
      <c r="F18" s="316">
        <v>0.12393252726317626</v>
      </c>
      <c r="G18" s="316">
        <v>0.11651703511701972</v>
      </c>
      <c r="H18" s="316">
        <v>0.10704901029077329</v>
      </c>
    </row>
    <row r="19" spans="1:8" x14ac:dyDescent="0.25">
      <c r="A19" s="119" t="s">
        <v>176</v>
      </c>
      <c r="B19" s="42"/>
      <c r="C19" s="178">
        <v>2168.833434904368</v>
      </c>
      <c r="D19" s="50">
        <v>8.4972400742294008E-2</v>
      </c>
      <c r="E19" s="178">
        <v>1695.8944687145677</v>
      </c>
      <c r="F19" s="50">
        <v>6.8320253897865404E-2</v>
      </c>
      <c r="G19" s="50"/>
      <c r="H19" s="50"/>
    </row>
    <row r="20" spans="1:8" ht="15.75" thickBot="1" x14ac:dyDescent="0.3">
      <c r="A20" s="333" t="s">
        <v>108</v>
      </c>
      <c r="B20" s="120"/>
      <c r="C20" s="331">
        <v>5603.6220263323539</v>
      </c>
      <c r="D20" s="332">
        <v>0.21954346920645554</v>
      </c>
      <c r="E20" s="331">
        <v>4772.2367755455552</v>
      </c>
      <c r="F20" s="332">
        <v>0.19225278116104166</v>
      </c>
      <c r="G20" s="332">
        <v>0.17421290893341235</v>
      </c>
      <c r="H20" s="332">
        <v>0.1640076767497316</v>
      </c>
    </row>
    <row r="22" spans="1:8" x14ac:dyDescent="0.25">
      <c r="A22" s="424" t="s">
        <v>188</v>
      </c>
      <c r="B22" s="425"/>
      <c r="C22" s="425"/>
      <c r="D22" s="425"/>
      <c r="E22" s="425"/>
      <c r="F22" s="425"/>
      <c r="G22" s="425"/>
      <c r="H22" s="425"/>
    </row>
    <row r="23" spans="1:8" x14ac:dyDescent="0.25">
      <c r="A23" s="425"/>
      <c r="B23" s="425"/>
      <c r="C23" s="425"/>
      <c r="D23" s="425"/>
      <c r="E23" s="425"/>
      <c r="F23" s="425"/>
      <c r="G23" s="425"/>
      <c r="H23" s="425"/>
    </row>
    <row r="24" spans="1:8" x14ac:dyDescent="0.25">
      <c r="A24" s="425"/>
      <c r="B24" s="425"/>
      <c r="C24" s="425"/>
      <c r="D24" s="425"/>
      <c r="E24" s="425"/>
      <c r="F24" s="425"/>
      <c r="G24" s="425"/>
      <c r="H24" s="425"/>
    </row>
    <row r="25" spans="1:8" x14ac:dyDescent="0.25">
      <c r="A25" s="425"/>
      <c r="B25" s="425"/>
      <c r="C25" s="425"/>
      <c r="D25" s="425"/>
      <c r="E25" s="425"/>
      <c r="F25" s="425"/>
      <c r="G25" s="425"/>
      <c r="H25" s="425"/>
    </row>
    <row r="26" spans="1:8" x14ac:dyDescent="0.25">
      <c r="A26" s="425"/>
      <c r="B26" s="425"/>
      <c r="C26" s="425"/>
      <c r="D26" s="425"/>
      <c r="E26" s="425"/>
      <c r="F26" s="425"/>
      <c r="G26" s="425"/>
      <c r="H26" s="425"/>
    </row>
    <row r="27" spans="1:8" x14ac:dyDescent="0.25">
      <c r="A27" s="425"/>
      <c r="B27" s="425"/>
      <c r="C27" s="425"/>
      <c r="D27" s="425"/>
      <c r="E27" s="425"/>
      <c r="F27" s="425"/>
      <c r="G27" s="425"/>
      <c r="H27" s="425"/>
    </row>
    <row r="28" spans="1:8" x14ac:dyDescent="0.25">
      <c r="A28" s="425"/>
      <c r="B28" s="425"/>
      <c r="C28" s="425"/>
      <c r="D28" s="425"/>
      <c r="E28" s="425"/>
      <c r="F28" s="425"/>
      <c r="G28" s="425"/>
      <c r="H28" s="425"/>
    </row>
    <row r="29" spans="1:8" x14ac:dyDescent="0.25">
      <c r="A29" s="425"/>
      <c r="B29" s="425"/>
      <c r="C29" s="425"/>
      <c r="D29" s="425"/>
      <c r="E29" s="425"/>
      <c r="F29" s="425"/>
      <c r="G29" s="425"/>
      <c r="H29" s="425"/>
    </row>
    <row r="30" spans="1:8" x14ac:dyDescent="0.25">
      <c r="A30" s="425"/>
      <c r="B30" s="425"/>
      <c r="C30" s="425"/>
      <c r="D30" s="425"/>
      <c r="E30" s="425"/>
      <c r="F30" s="425"/>
      <c r="G30" s="425"/>
      <c r="H30" s="425"/>
    </row>
    <row r="31" spans="1:8" x14ac:dyDescent="0.25">
      <c r="A31" s="425"/>
      <c r="B31" s="425"/>
      <c r="C31" s="425"/>
      <c r="D31" s="425"/>
      <c r="E31" s="425"/>
      <c r="F31" s="425"/>
      <c r="G31" s="425"/>
      <c r="H31" s="425"/>
    </row>
  </sheetData>
  <mergeCells count="5">
    <mergeCell ref="A1:H1"/>
    <mergeCell ref="A2:H2"/>
    <mergeCell ref="A3:H3"/>
    <mergeCell ref="C5:H5"/>
    <mergeCell ref="A22:H31"/>
  </mergeCells>
  <pageMargins left="0.7" right="0.7" top="0.75" bottom="0.75" header="0.3" footer="0.3"/>
  <customProperties>
    <customPr name="EpmWorksheetKeyString_GU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election sqref="A1:H1"/>
    </sheetView>
  </sheetViews>
  <sheetFormatPr baseColWidth="10" defaultRowHeight="15" x14ac:dyDescent="0.25"/>
  <cols>
    <col min="1" max="1" width="51.140625" customWidth="1"/>
    <col min="2" max="2" width="1.7109375" customWidth="1"/>
    <col min="3" max="6" width="7.7109375" customWidth="1"/>
    <col min="7" max="7" width="11.42578125" customWidth="1"/>
    <col min="8" max="8" width="14.140625" customWidth="1"/>
  </cols>
  <sheetData>
    <row r="1" spans="1:8" x14ac:dyDescent="0.25">
      <c r="A1" s="412" t="s">
        <v>68</v>
      </c>
      <c r="B1" s="412"/>
      <c r="C1" s="412"/>
      <c r="D1" s="412"/>
      <c r="E1" s="412"/>
      <c r="F1" s="412"/>
      <c r="G1" s="412"/>
      <c r="H1" s="412"/>
    </row>
    <row r="2" spans="1:8" x14ac:dyDescent="0.25">
      <c r="A2" s="426" t="s">
        <v>66</v>
      </c>
      <c r="B2" s="426"/>
      <c r="C2" s="426"/>
      <c r="D2" s="426"/>
      <c r="E2" s="426"/>
      <c r="F2" s="426"/>
      <c r="G2" s="426"/>
      <c r="H2" s="426"/>
    </row>
    <row r="3" spans="1:8" x14ac:dyDescent="0.25">
      <c r="A3" s="427" t="s">
        <v>41</v>
      </c>
      <c r="B3" s="427"/>
      <c r="C3" s="427"/>
      <c r="D3" s="427"/>
      <c r="E3" s="427"/>
      <c r="F3" s="427"/>
      <c r="G3" s="427"/>
      <c r="H3" s="427"/>
    </row>
    <row r="4" spans="1:8" x14ac:dyDescent="0.25">
      <c r="A4" s="106"/>
      <c r="B4" s="107"/>
      <c r="C4" s="108"/>
      <c r="D4" s="108"/>
      <c r="E4" s="108"/>
      <c r="F4" s="107"/>
      <c r="G4" s="108"/>
      <c r="H4" s="108"/>
    </row>
    <row r="5" spans="1:8" ht="15" customHeight="1" x14ac:dyDescent="0.25">
      <c r="A5" s="106"/>
      <c r="B5" s="107"/>
      <c r="C5" s="428" t="s">
        <v>67</v>
      </c>
      <c r="D5" s="428"/>
      <c r="E5" s="428"/>
      <c r="F5" s="428"/>
      <c r="G5" s="428"/>
      <c r="H5" s="428"/>
    </row>
    <row r="6" spans="1:8" ht="20.100000000000001" customHeight="1" x14ac:dyDescent="0.25">
      <c r="A6" s="109"/>
      <c r="B6" s="110"/>
      <c r="C6" s="111">
        <v>2020</v>
      </c>
      <c r="D6" s="112" t="s">
        <v>135</v>
      </c>
      <c r="E6" s="111">
        <v>2019</v>
      </c>
      <c r="F6" s="112" t="s">
        <v>135</v>
      </c>
      <c r="G6" s="111" t="s">
        <v>118</v>
      </c>
      <c r="H6" s="111" t="s">
        <v>136</v>
      </c>
    </row>
    <row r="7" spans="1:8" x14ac:dyDescent="0.25">
      <c r="A7" s="329" t="s">
        <v>103</v>
      </c>
      <c r="B7" s="43"/>
      <c r="C7" s="309">
        <v>2054.9075684510908</v>
      </c>
      <c r="D7" s="309"/>
      <c r="E7" s="309">
        <v>2149.367789171436</v>
      </c>
      <c r="F7" s="309"/>
      <c r="G7" s="310">
        <v>-4.3947909332333834E-2</v>
      </c>
      <c r="H7" s="310">
        <v>-4.3791404458697225E-2</v>
      </c>
    </row>
    <row r="8" spans="1:8" x14ac:dyDescent="0.25">
      <c r="A8" s="329" t="s">
        <v>104</v>
      </c>
      <c r="B8" s="43"/>
      <c r="C8" s="309">
        <v>317.14650736291139</v>
      </c>
      <c r="D8" s="309"/>
      <c r="E8" s="309">
        <v>318.10623644477914</v>
      </c>
      <c r="F8" s="309"/>
      <c r="G8" s="310">
        <v>-3.0170080681028999E-3</v>
      </c>
      <c r="H8" s="310">
        <v>-3.5944476659274249E-3</v>
      </c>
    </row>
    <row r="9" spans="1:8" x14ac:dyDescent="0.25">
      <c r="A9" s="113" t="s">
        <v>43</v>
      </c>
      <c r="B9" s="43"/>
      <c r="C9" s="114">
        <v>49.377838442074783</v>
      </c>
      <c r="D9" s="114"/>
      <c r="E9" s="114">
        <v>53.650281366806958</v>
      </c>
      <c r="F9" s="115"/>
      <c r="G9" s="105">
        <v>-7.9635051595004391E-2</v>
      </c>
      <c r="H9" s="115"/>
    </row>
    <row r="10" spans="1:8" x14ac:dyDescent="0.25">
      <c r="A10" s="335" t="s">
        <v>44</v>
      </c>
      <c r="B10" s="43"/>
      <c r="C10" s="294">
        <v>19446.129563034119</v>
      </c>
      <c r="D10" s="309"/>
      <c r="E10" s="294">
        <v>21233.096679798422</v>
      </c>
      <c r="F10" s="309"/>
      <c r="G10" s="309"/>
      <c r="H10" s="309"/>
    </row>
    <row r="11" spans="1:8" x14ac:dyDescent="0.25">
      <c r="A11" s="117" t="s">
        <v>173</v>
      </c>
      <c r="B11" s="43"/>
      <c r="C11" s="235">
        <v>378.08472593723133</v>
      </c>
      <c r="D11" s="116"/>
      <c r="E11" s="235">
        <v>191.91987927662504</v>
      </c>
      <c r="F11" s="116"/>
      <c r="G11" s="116"/>
      <c r="H11" s="116"/>
    </row>
    <row r="12" spans="1:8" x14ac:dyDescent="0.25">
      <c r="A12" s="336" t="s">
        <v>105</v>
      </c>
      <c r="B12" s="52"/>
      <c r="C12" s="330">
        <v>19824.214288971358</v>
      </c>
      <c r="D12" s="316">
        <v>1</v>
      </c>
      <c r="E12" s="330">
        <v>21425.016559075048</v>
      </c>
      <c r="F12" s="316">
        <v>1</v>
      </c>
      <c r="G12" s="316">
        <v>-7.4716500950643749E-2</v>
      </c>
      <c r="H12" s="316">
        <v>5.8070738073402461E-2</v>
      </c>
    </row>
    <row r="13" spans="1:8" x14ac:dyDescent="0.25">
      <c r="A13" s="117" t="s">
        <v>46</v>
      </c>
      <c r="B13" s="52"/>
      <c r="C13" s="235">
        <v>11563.456568947029</v>
      </c>
      <c r="D13" s="49">
        <v>0.58329961532851426</v>
      </c>
      <c r="E13" s="235">
        <v>12313.521695660804</v>
      </c>
      <c r="F13" s="49">
        <v>0.57472635606646172</v>
      </c>
      <c r="G13" s="49"/>
      <c r="H13" s="49"/>
    </row>
    <row r="14" spans="1:8" x14ac:dyDescent="0.25">
      <c r="A14" s="336" t="s">
        <v>2</v>
      </c>
      <c r="B14" s="43"/>
      <c r="C14" s="330">
        <v>8260.7577200243322</v>
      </c>
      <c r="D14" s="316">
        <v>0.4167003846714859</v>
      </c>
      <c r="E14" s="330">
        <v>9111.4948634142384</v>
      </c>
      <c r="F14" s="316">
        <v>0.42527364393353806</v>
      </c>
      <c r="G14" s="316">
        <v>-9.3369656257603406E-2</v>
      </c>
      <c r="H14" s="316">
        <v>3.784864845377145E-2</v>
      </c>
    </row>
    <row r="15" spans="1:8" x14ac:dyDescent="0.25">
      <c r="A15" s="104" t="s">
        <v>174</v>
      </c>
      <c r="B15" s="118"/>
      <c r="C15" s="178">
        <v>5964.4883457296455</v>
      </c>
      <c r="D15" s="49">
        <v>0.30086883942975839</v>
      </c>
      <c r="E15" s="178">
        <v>6290.9627289082928</v>
      </c>
      <c r="F15" s="49">
        <v>0.29362697160873902</v>
      </c>
      <c r="G15" s="50"/>
      <c r="H15" s="50"/>
    </row>
    <row r="16" spans="1:8" x14ac:dyDescent="0.25">
      <c r="A16" s="335" t="s">
        <v>175</v>
      </c>
      <c r="B16" s="51"/>
      <c r="C16" s="294">
        <v>-69.464839901183211</v>
      </c>
      <c r="D16" s="310">
        <v>-3.5040400032312008E-3</v>
      </c>
      <c r="E16" s="294">
        <v>197.36722448604078</v>
      </c>
      <c r="F16" s="310">
        <v>9.2119986904953613E-3</v>
      </c>
      <c r="G16" s="310"/>
      <c r="H16" s="310"/>
    </row>
    <row r="17" spans="1:8" ht="27" x14ac:dyDescent="0.25">
      <c r="A17" s="104" t="s">
        <v>106</v>
      </c>
      <c r="B17" s="43"/>
      <c r="C17" s="178">
        <v>71.734200242711907</v>
      </c>
      <c r="D17" s="49">
        <v>3.6185141664161289E-3</v>
      </c>
      <c r="E17" s="178">
        <v>-14.845480317701099</v>
      </c>
      <c r="F17" s="49">
        <v>-6.9290403005140098E-4</v>
      </c>
      <c r="G17" s="50"/>
      <c r="H17" s="50"/>
    </row>
    <row r="18" spans="1:8" x14ac:dyDescent="0.25">
      <c r="A18" s="334" t="s">
        <v>107</v>
      </c>
      <c r="B18" s="43"/>
      <c r="C18" s="330">
        <v>2294.0000139531544</v>
      </c>
      <c r="D18" s="316">
        <v>0.1157170710785424</v>
      </c>
      <c r="E18" s="330">
        <v>2638.0103903376071</v>
      </c>
      <c r="F18" s="316">
        <v>0.1231275776643551</v>
      </c>
      <c r="G18" s="316">
        <v>-0.13040523935935933</v>
      </c>
      <c r="H18" s="316">
        <v>2.6656635246307125E-3</v>
      </c>
    </row>
    <row r="19" spans="1:8" x14ac:dyDescent="0.25">
      <c r="A19" s="119" t="s">
        <v>176</v>
      </c>
      <c r="B19" s="42"/>
      <c r="C19" s="178">
        <v>1188.8054282629191</v>
      </c>
      <c r="D19" s="50">
        <v>5.9967341501361668E-2</v>
      </c>
      <c r="E19" s="178">
        <v>1130.3338926572317</v>
      </c>
      <c r="F19" s="50">
        <v>5.2757667166350608E-2</v>
      </c>
      <c r="G19" s="50"/>
      <c r="H19" s="50"/>
    </row>
    <row r="20" spans="1:8" ht="15.75" thickBot="1" x14ac:dyDescent="0.3">
      <c r="A20" s="333" t="s">
        <v>108</v>
      </c>
      <c r="B20" s="120"/>
      <c r="C20" s="331">
        <v>3482.8054422160731</v>
      </c>
      <c r="D20" s="332">
        <v>0.17568441257990405</v>
      </c>
      <c r="E20" s="331">
        <v>3768.344282994839</v>
      </c>
      <c r="F20" s="332">
        <v>0.17588524483070572</v>
      </c>
      <c r="G20" s="332">
        <v>-7.5773023730156042E-2</v>
      </c>
      <c r="H20" s="332">
        <v>6.0970322325485826E-2</v>
      </c>
    </row>
    <row r="22" spans="1:8" x14ac:dyDescent="0.25">
      <c r="A22" s="424" t="s">
        <v>190</v>
      </c>
      <c r="B22" s="425"/>
      <c r="C22" s="425"/>
      <c r="D22" s="425"/>
      <c r="E22" s="425"/>
      <c r="F22" s="425"/>
      <c r="G22" s="425"/>
      <c r="H22" s="425"/>
    </row>
    <row r="23" spans="1:8" x14ac:dyDescent="0.25">
      <c r="A23" s="425"/>
      <c r="B23" s="425"/>
      <c r="C23" s="425"/>
      <c r="D23" s="425"/>
      <c r="E23" s="425"/>
      <c r="F23" s="425"/>
      <c r="G23" s="425"/>
      <c r="H23" s="425"/>
    </row>
    <row r="24" spans="1:8" x14ac:dyDescent="0.25">
      <c r="A24" s="425"/>
      <c r="B24" s="425"/>
      <c r="C24" s="425"/>
      <c r="D24" s="425"/>
      <c r="E24" s="425"/>
      <c r="F24" s="425"/>
      <c r="G24" s="425"/>
      <c r="H24" s="425"/>
    </row>
    <row r="25" spans="1:8" x14ac:dyDescent="0.25">
      <c r="A25" s="425"/>
      <c r="B25" s="425"/>
      <c r="C25" s="425"/>
      <c r="D25" s="425"/>
      <c r="E25" s="425"/>
      <c r="F25" s="425"/>
      <c r="G25" s="425"/>
      <c r="H25" s="425"/>
    </row>
    <row r="26" spans="1:8" x14ac:dyDescent="0.25">
      <c r="A26" s="425"/>
      <c r="B26" s="425"/>
      <c r="C26" s="425"/>
      <c r="D26" s="425"/>
      <c r="E26" s="425"/>
      <c r="F26" s="425"/>
      <c r="G26" s="425"/>
      <c r="H26" s="425"/>
    </row>
    <row r="27" spans="1:8" x14ac:dyDescent="0.25">
      <c r="A27" s="425"/>
      <c r="B27" s="425"/>
      <c r="C27" s="425"/>
      <c r="D27" s="425"/>
      <c r="E27" s="425"/>
      <c r="F27" s="425"/>
      <c r="G27" s="425"/>
      <c r="H27" s="425"/>
    </row>
    <row r="28" spans="1:8" x14ac:dyDescent="0.25">
      <c r="A28" s="425"/>
      <c r="B28" s="425"/>
      <c r="C28" s="425"/>
      <c r="D28" s="425"/>
      <c r="E28" s="425"/>
      <c r="F28" s="425"/>
      <c r="G28" s="425"/>
      <c r="H28" s="425"/>
    </row>
    <row r="29" spans="1:8" x14ac:dyDescent="0.25">
      <c r="A29" s="425"/>
      <c r="B29" s="425"/>
      <c r="C29" s="425"/>
      <c r="D29" s="425"/>
      <c r="E29" s="425"/>
      <c r="F29" s="425"/>
      <c r="G29" s="425"/>
      <c r="H29" s="425"/>
    </row>
    <row r="30" spans="1:8" x14ac:dyDescent="0.25">
      <c r="A30" s="425"/>
      <c r="B30" s="425"/>
      <c r="C30" s="425"/>
      <c r="D30" s="425"/>
      <c r="E30" s="425"/>
      <c r="F30" s="425"/>
      <c r="G30" s="425"/>
      <c r="H30" s="425"/>
    </row>
    <row r="31" spans="1:8" x14ac:dyDescent="0.25">
      <c r="A31" s="425"/>
      <c r="B31" s="425"/>
      <c r="C31" s="425"/>
      <c r="D31" s="425"/>
      <c r="E31" s="425"/>
      <c r="F31" s="425"/>
      <c r="G31" s="425"/>
      <c r="H31" s="425"/>
    </row>
  </sheetData>
  <mergeCells count="5">
    <mergeCell ref="A1:H1"/>
    <mergeCell ref="A2:H2"/>
    <mergeCell ref="A3:H3"/>
    <mergeCell ref="C5:H5"/>
    <mergeCell ref="A22:H31"/>
  </mergeCells>
  <pageMargins left="0.7" right="0.7" top="0.75" bottom="0.75" header="0.3" footer="0.3"/>
  <customProperties>
    <customPr name="EpmWorksheetKeyString_GU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election sqref="A1:I1"/>
    </sheetView>
  </sheetViews>
  <sheetFormatPr baseColWidth="10" defaultColWidth="9.85546875" defaultRowHeight="11.1" customHeight="1" x14ac:dyDescent="0.25"/>
  <cols>
    <col min="1" max="1" width="25.7109375" style="136" customWidth="1"/>
    <col min="2" max="2" width="1.7109375" style="135" customWidth="1"/>
    <col min="3" max="4" width="10.7109375" style="133" customWidth="1"/>
    <col min="5" max="5" width="7.7109375" style="133" customWidth="1"/>
    <col min="6" max="6" width="1.7109375" style="133" customWidth="1"/>
    <col min="7" max="8" width="10.7109375" style="133" customWidth="1"/>
    <col min="9" max="9" width="9.85546875" style="133" customWidth="1"/>
    <col min="10" max="10" width="13.42578125" style="135" customWidth="1"/>
    <col min="11" max="11" width="10.28515625" style="135" customWidth="1"/>
    <col min="12" max="13" width="11.28515625" style="135" customWidth="1"/>
    <col min="14" max="14" width="19" style="135" customWidth="1"/>
    <col min="15" max="15" width="13.5703125" style="123" customWidth="1"/>
    <col min="16" max="16384" width="9.85546875" style="123"/>
  </cols>
  <sheetData>
    <row r="1" spans="1:17" ht="11.1" customHeight="1" x14ac:dyDescent="0.25">
      <c r="A1" s="432" t="s">
        <v>14</v>
      </c>
      <c r="B1" s="432"/>
      <c r="C1" s="432"/>
      <c r="D1" s="432"/>
      <c r="E1" s="432"/>
      <c r="F1" s="432"/>
      <c r="G1" s="432"/>
      <c r="H1" s="432"/>
      <c r="I1" s="432"/>
      <c r="J1" s="121"/>
      <c r="K1" s="121"/>
      <c r="L1" s="121"/>
      <c r="M1" s="122"/>
      <c r="N1" s="123"/>
      <c r="O1" s="124"/>
      <c r="P1" s="124"/>
      <c r="Q1" s="124"/>
    </row>
    <row r="2" spans="1:17" ht="11.1" customHeight="1" x14ac:dyDescent="0.25">
      <c r="A2" s="432" t="s">
        <v>72</v>
      </c>
      <c r="B2" s="432"/>
      <c r="C2" s="432"/>
      <c r="D2" s="432"/>
      <c r="E2" s="432"/>
      <c r="F2" s="432"/>
      <c r="G2" s="432"/>
      <c r="H2" s="432"/>
      <c r="I2" s="432"/>
      <c r="J2" s="125"/>
      <c r="K2" s="125"/>
      <c r="L2" s="125"/>
      <c r="M2" s="126"/>
      <c r="N2" s="121"/>
      <c r="O2" s="127"/>
      <c r="P2" s="127"/>
      <c r="Q2" s="127"/>
    </row>
    <row r="3" spans="1:17" ht="11.1" customHeight="1" x14ac:dyDescent="0.25">
      <c r="A3" s="128"/>
      <c r="B3" s="129"/>
      <c r="C3" s="130"/>
      <c r="D3" s="130"/>
      <c r="E3" s="130"/>
      <c r="F3" s="130"/>
      <c r="G3" s="130"/>
      <c r="H3" s="130"/>
      <c r="I3" s="130"/>
      <c r="J3" s="131"/>
      <c r="K3" s="131"/>
      <c r="L3" s="131"/>
      <c r="M3" s="131"/>
      <c r="N3" s="125"/>
    </row>
    <row r="4" spans="1:17" ht="15" customHeight="1" x14ac:dyDescent="0.25">
      <c r="A4" s="433" t="s">
        <v>73</v>
      </c>
      <c r="B4" s="433"/>
      <c r="C4" s="433"/>
      <c r="D4" s="433"/>
      <c r="E4" s="132"/>
      <c r="G4" s="134"/>
      <c r="H4" s="134"/>
      <c r="I4" s="134"/>
    </row>
    <row r="5" spans="1:17" ht="15" customHeight="1" x14ac:dyDescent="0.25">
      <c r="B5" s="133"/>
      <c r="C5" s="137" t="s">
        <v>109</v>
      </c>
      <c r="D5" s="137" t="s">
        <v>137</v>
      </c>
      <c r="E5" s="138"/>
      <c r="F5" s="139"/>
      <c r="G5" s="140"/>
      <c r="H5" s="141"/>
      <c r="I5" s="141"/>
    </row>
    <row r="6" spans="1:17" ht="15" customHeight="1" x14ac:dyDescent="0.25">
      <c r="A6" s="142" t="s">
        <v>74</v>
      </c>
      <c r="B6" s="143"/>
      <c r="C6" s="144">
        <v>4.1683240353557194E-2</v>
      </c>
      <c r="D6" s="144">
        <v>1.3323802557403841E-2</v>
      </c>
      <c r="E6" s="145"/>
      <c r="F6" s="146"/>
      <c r="G6" s="147"/>
      <c r="H6" s="148"/>
      <c r="I6" s="148"/>
      <c r="J6" s="149"/>
      <c r="K6" s="149"/>
      <c r="L6" s="150"/>
      <c r="M6" s="150"/>
      <c r="N6" s="150"/>
      <c r="O6" s="150"/>
      <c r="P6" s="149"/>
      <c r="Q6" s="149"/>
    </row>
    <row r="7" spans="1:17" ht="15" customHeight="1" x14ac:dyDescent="0.25">
      <c r="A7" s="337" t="s">
        <v>75</v>
      </c>
      <c r="B7" s="143"/>
      <c r="C7" s="338">
        <v>3.5468139045245595E-2</v>
      </c>
      <c r="D7" s="338">
        <v>1.5101127003216197E-2</v>
      </c>
      <c r="E7" s="145"/>
      <c r="F7" s="146"/>
      <c r="G7" s="147"/>
      <c r="H7" s="148"/>
      <c r="I7" s="148"/>
      <c r="J7" s="149"/>
      <c r="K7" s="149"/>
      <c r="L7" s="150"/>
      <c r="M7" s="150"/>
      <c r="N7" s="150"/>
      <c r="O7" s="150"/>
      <c r="P7" s="150"/>
      <c r="Q7" s="151"/>
    </row>
    <row r="8" spans="1:17" ht="15" customHeight="1" x14ac:dyDescent="0.25">
      <c r="A8" s="142" t="s">
        <v>76</v>
      </c>
      <c r="B8" s="143"/>
      <c r="C8" s="144">
        <v>3.9719582010881993E-2</v>
      </c>
      <c r="D8" s="144">
        <v>8.6031999769073941E-3</v>
      </c>
      <c r="E8" s="145"/>
      <c r="F8" s="146"/>
      <c r="G8" s="147"/>
      <c r="H8" s="148"/>
      <c r="I8" s="148"/>
      <c r="J8" s="149"/>
      <c r="K8" s="149"/>
      <c r="L8" s="150"/>
      <c r="M8" s="150"/>
      <c r="N8" s="150"/>
      <c r="O8" s="150"/>
      <c r="P8" s="150"/>
      <c r="Q8" s="151"/>
    </row>
    <row r="9" spans="1:17" ht="15" customHeight="1" x14ac:dyDescent="0.25">
      <c r="A9" s="337" t="s">
        <v>77</v>
      </c>
      <c r="B9" s="143"/>
      <c r="C9" s="338">
        <v>0.49374121988822872</v>
      </c>
      <c r="D9" s="338">
        <v>7.5910972034566759E-2</v>
      </c>
      <c r="E9" s="145"/>
      <c r="F9" s="146"/>
      <c r="G9" s="147"/>
      <c r="H9" s="148"/>
      <c r="I9" s="148"/>
      <c r="J9" s="149"/>
      <c r="K9" s="149"/>
      <c r="L9" s="150"/>
      <c r="M9" s="150"/>
      <c r="N9" s="150"/>
      <c r="O9" s="150"/>
      <c r="P9" s="150"/>
      <c r="Q9" s="151"/>
    </row>
    <row r="10" spans="1:17" ht="15" customHeight="1" x14ac:dyDescent="0.25">
      <c r="A10" s="142" t="s">
        <v>78</v>
      </c>
      <c r="B10" s="152"/>
      <c r="C10" s="144">
        <v>1.962576930593718E-2</v>
      </c>
      <c r="D10" s="144">
        <v>6.4938657867337213E-3</v>
      </c>
      <c r="E10" s="145"/>
      <c r="F10" s="146"/>
      <c r="G10" s="147"/>
      <c r="H10" s="148"/>
      <c r="I10" s="148"/>
      <c r="J10" s="149"/>
      <c r="K10" s="149"/>
      <c r="L10" s="150"/>
      <c r="M10" s="150"/>
      <c r="N10" s="150"/>
      <c r="O10" s="150"/>
      <c r="P10" s="150"/>
      <c r="Q10" s="151"/>
    </row>
    <row r="11" spans="1:17" ht="15" customHeight="1" x14ac:dyDescent="0.25">
      <c r="A11" s="337" t="s">
        <v>79</v>
      </c>
      <c r="B11" s="152"/>
      <c r="C11" s="338">
        <v>3.8415966993055051E-5</v>
      </c>
      <c r="D11" s="338">
        <v>-2.222058844506547E-4</v>
      </c>
      <c r="E11" s="145"/>
      <c r="F11" s="146"/>
      <c r="G11" s="147"/>
      <c r="H11" s="148"/>
      <c r="I11" s="148"/>
      <c r="J11" s="149"/>
      <c r="K11" s="149"/>
      <c r="L11" s="150"/>
      <c r="M11" s="150"/>
      <c r="N11" s="150"/>
      <c r="O11" s="150"/>
      <c r="P11" s="150"/>
      <c r="Q11" s="151"/>
    </row>
    <row r="12" spans="1:17" ht="15" customHeight="1" x14ac:dyDescent="0.25">
      <c r="A12" s="142" t="s">
        <v>80</v>
      </c>
      <c r="B12" s="152"/>
      <c r="C12" s="144">
        <v>1.067315116578027E-2</v>
      </c>
      <c r="D12" s="144">
        <v>-6.7158573601925342E-3</v>
      </c>
      <c r="E12" s="145"/>
      <c r="F12" s="146"/>
      <c r="G12" s="147"/>
      <c r="H12" s="148"/>
      <c r="I12" s="148"/>
      <c r="J12" s="149"/>
      <c r="K12" s="149"/>
      <c r="L12" s="150"/>
      <c r="M12" s="150"/>
      <c r="N12" s="150"/>
      <c r="O12" s="150"/>
      <c r="P12" s="150"/>
      <c r="Q12" s="151"/>
    </row>
    <row r="13" spans="1:17" ht="15" customHeight="1" x14ac:dyDescent="0.25">
      <c r="A13" s="337" t="s">
        <v>81</v>
      </c>
      <c r="B13" s="152"/>
      <c r="C13" s="338">
        <v>6.8997605292709041E-2</v>
      </c>
      <c r="D13" s="338">
        <v>1.022101072194781E-2</v>
      </c>
      <c r="E13" s="145"/>
      <c r="F13" s="146"/>
      <c r="G13" s="147"/>
      <c r="H13" s="148"/>
      <c r="I13" s="148"/>
      <c r="J13" s="149"/>
      <c r="K13" s="149"/>
      <c r="L13" s="150"/>
      <c r="M13" s="150"/>
      <c r="N13" s="150"/>
      <c r="O13" s="150"/>
      <c r="P13" s="150"/>
      <c r="Q13" s="151"/>
    </row>
    <row r="14" spans="1:17" ht="15" customHeight="1" thickBot="1" x14ac:dyDescent="0.3">
      <c r="A14" s="153" t="s">
        <v>82</v>
      </c>
      <c r="B14" s="154"/>
      <c r="C14" s="155">
        <v>7.919470475010848E-2</v>
      </c>
      <c r="D14" s="155">
        <v>3.3416904738449382E-2</v>
      </c>
      <c r="E14" s="145"/>
      <c r="F14" s="145"/>
      <c r="G14" s="147"/>
      <c r="H14" s="148"/>
      <c r="I14" s="148"/>
      <c r="J14" s="149"/>
      <c r="K14" s="149"/>
      <c r="L14" s="150"/>
      <c r="M14" s="150"/>
      <c r="N14" s="150"/>
      <c r="O14" s="150"/>
      <c r="P14" s="150"/>
      <c r="Q14" s="151"/>
    </row>
    <row r="15" spans="1:17" ht="9.9499999999999993" customHeight="1" x14ac:dyDescent="0.25"/>
    <row r="16" spans="1:17" ht="15" customHeight="1" x14ac:dyDescent="0.2">
      <c r="A16" s="156" t="s">
        <v>119</v>
      </c>
    </row>
    <row r="17" spans="1:9" ht="11.1" customHeight="1" x14ac:dyDescent="0.2">
      <c r="A17" s="156"/>
    </row>
    <row r="18" spans="1:9" ht="11.1" customHeight="1" x14ac:dyDescent="0.2">
      <c r="A18" s="157"/>
    </row>
    <row r="19" spans="1:9" ht="15" customHeight="1" x14ac:dyDescent="0.25">
      <c r="A19" s="433" t="s">
        <v>85</v>
      </c>
      <c r="B19" s="433"/>
      <c r="C19" s="433"/>
      <c r="D19" s="433"/>
      <c r="E19" s="433"/>
      <c r="F19" s="158"/>
      <c r="G19" s="158"/>
      <c r="H19" s="158"/>
      <c r="I19" s="158"/>
    </row>
    <row r="20" spans="1:9" ht="25.5" customHeight="1" x14ac:dyDescent="0.25">
      <c r="C20" s="430" t="s">
        <v>86</v>
      </c>
      <c r="D20" s="430"/>
      <c r="E20" s="430"/>
      <c r="F20" s="159"/>
      <c r="G20" s="434"/>
      <c r="H20" s="434"/>
      <c r="I20" s="434"/>
    </row>
    <row r="21" spans="1:9" ht="15" customHeight="1" x14ac:dyDescent="0.25">
      <c r="C21" s="160" t="s">
        <v>137</v>
      </c>
      <c r="D21" s="160" t="s">
        <v>97</v>
      </c>
      <c r="E21" s="160" t="s">
        <v>69</v>
      </c>
      <c r="F21" s="161"/>
      <c r="G21" s="162"/>
      <c r="H21" s="162"/>
      <c r="I21" s="162"/>
    </row>
    <row r="22" spans="1:9" ht="15" customHeight="1" x14ac:dyDescent="0.25">
      <c r="A22" s="142" t="s">
        <v>74</v>
      </c>
      <c r="C22" s="163">
        <v>19.855115090841672</v>
      </c>
      <c r="D22" s="163">
        <v>19.219854070660521</v>
      </c>
      <c r="E22" s="176">
        <v>3.3052333167861603E-2</v>
      </c>
      <c r="F22" s="148"/>
      <c r="G22" s="164"/>
      <c r="H22" s="164"/>
      <c r="I22" s="165"/>
    </row>
    <row r="23" spans="1:9" ht="15" customHeight="1" x14ac:dyDescent="0.25">
      <c r="A23" s="337" t="s">
        <v>75</v>
      </c>
      <c r="B23" s="166"/>
      <c r="C23" s="339">
        <v>3537.3186666666666</v>
      </c>
      <c r="D23" s="339">
        <v>3134.3611403508771</v>
      </c>
      <c r="E23" s="340">
        <v>0.12856129471751943</v>
      </c>
      <c r="F23" s="148"/>
      <c r="G23" s="164"/>
      <c r="H23" s="164"/>
      <c r="I23" s="165"/>
    </row>
    <row r="24" spans="1:9" ht="15" customHeight="1" x14ac:dyDescent="0.25">
      <c r="A24" s="142" t="s">
        <v>76</v>
      </c>
      <c r="C24" s="163">
        <v>4.4581097643097651</v>
      </c>
      <c r="D24" s="163">
        <v>3.7705970095693782</v>
      </c>
      <c r="E24" s="176">
        <v>0.18233525168442877</v>
      </c>
      <c r="F24" s="148"/>
      <c r="G24" s="164"/>
      <c r="H24" s="164"/>
      <c r="I24" s="165"/>
    </row>
    <row r="25" spans="1:9" ht="15" customHeight="1" x14ac:dyDescent="0.25">
      <c r="A25" s="337" t="s">
        <v>77</v>
      </c>
      <c r="C25" s="339">
        <v>61.496827308169401</v>
      </c>
      <c r="D25" s="339">
        <v>39.102882854864426</v>
      </c>
      <c r="E25" s="340">
        <v>0.57269292743512268</v>
      </c>
      <c r="F25" s="148"/>
      <c r="G25" s="164"/>
      <c r="H25" s="164"/>
      <c r="I25" s="165"/>
    </row>
    <row r="26" spans="1:9" ht="15" customHeight="1" x14ac:dyDescent="0.25">
      <c r="A26" s="142" t="s">
        <v>78</v>
      </c>
      <c r="C26" s="163">
        <v>574.26195402298868</v>
      </c>
      <c r="D26" s="163">
        <v>609.95677803379442</v>
      </c>
      <c r="E26" s="176">
        <v>-5.8520251428090697E-2</v>
      </c>
      <c r="F26" s="148"/>
      <c r="G26" s="164"/>
      <c r="H26" s="164"/>
      <c r="I26" s="165"/>
    </row>
    <row r="27" spans="1:9" ht="15" customHeight="1" x14ac:dyDescent="0.25">
      <c r="A27" s="337" t="s">
        <v>79</v>
      </c>
      <c r="C27" s="339">
        <v>1</v>
      </c>
      <c r="D27" s="339">
        <v>1</v>
      </c>
      <c r="E27" s="340">
        <v>0</v>
      </c>
      <c r="F27" s="148"/>
      <c r="G27" s="164"/>
      <c r="H27" s="164"/>
      <c r="I27" s="165"/>
    </row>
    <row r="28" spans="1:9" ht="15" customHeight="1" x14ac:dyDescent="0.25">
      <c r="A28" s="142" t="s">
        <v>80</v>
      </c>
      <c r="C28" s="163">
        <v>7.6768782128290693</v>
      </c>
      <c r="D28" s="163">
        <v>7.7191520929339488</v>
      </c>
      <c r="E28" s="176">
        <v>-5.476492702297775E-3</v>
      </c>
      <c r="F28" s="148"/>
      <c r="G28" s="164"/>
      <c r="H28" s="164"/>
      <c r="I28" s="165"/>
    </row>
    <row r="29" spans="1:9" ht="15" customHeight="1" x14ac:dyDescent="0.25">
      <c r="A29" s="337" t="s">
        <v>81</v>
      </c>
      <c r="C29" s="339">
        <v>33.964080867630706</v>
      </c>
      <c r="D29" s="339">
        <v>32.527891013824892</v>
      </c>
      <c r="E29" s="340">
        <v>4.4152565968553326E-2</v>
      </c>
      <c r="F29" s="148"/>
      <c r="G29" s="164"/>
      <c r="H29" s="164"/>
      <c r="I29" s="165"/>
    </row>
    <row r="30" spans="1:9" ht="15" customHeight="1" thickBot="1" x14ac:dyDescent="0.3">
      <c r="A30" s="153" t="s">
        <v>82</v>
      </c>
      <c r="B30" s="167"/>
      <c r="C30" s="168">
        <v>39.580769841269863</v>
      </c>
      <c r="D30" s="168">
        <v>32.834929346092508</v>
      </c>
      <c r="E30" s="177">
        <v>0.20544708423379432</v>
      </c>
      <c r="F30" s="148"/>
      <c r="G30" s="164"/>
      <c r="H30" s="164"/>
      <c r="I30" s="165"/>
    </row>
    <row r="31" spans="1:9" ht="11.1" customHeight="1" x14ac:dyDescent="0.25">
      <c r="A31" s="169"/>
      <c r="B31" s="166"/>
    </row>
    <row r="32" spans="1:9" ht="11.1" customHeight="1" x14ac:dyDescent="0.25">
      <c r="A32" s="169"/>
      <c r="B32" s="166"/>
    </row>
    <row r="33" spans="1:14" ht="15" customHeight="1" x14ac:dyDescent="0.25">
      <c r="A33" s="429" t="s">
        <v>87</v>
      </c>
      <c r="B33" s="429"/>
      <c r="C33" s="429"/>
      <c r="D33" s="429"/>
      <c r="E33" s="429"/>
      <c r="F33" s="429"/>
      <c r="G33" s="429"/>
      <c r="H33" s="429"/>
      <c r="I33" s="429"/>
    </row>
    <row r="34" spans="1:14" ht="24.75" customHeight="1" x14ac:dyDescent="0.25">
      <c r="C34" s="430" t="s">
        <v>88</v>
      </c>
      <c r="D34" s="430"/>
      <c r="E34" s="430"/>
      <c r="F34" s="170"/>
      <c r="G34" s="430" t="s">
        <v>88</v>
      </c>
      <c r="H34" s="430"/>
      <c r="I34" s="430"/>
    </row>
    <row r="35" spans="1:14" ht="15" customHeight="1" x14ac:dyDescent="0.25">
      <c r="C35" s="171" t="s">
        <v>144</v>
      </c>
      <c r="D35" s="171" t="s">
        <v>70</v>
      </c>
      <c r="E35" s="160" t="s">
        <v>69</v>
      </c>
      <c r="F35" s="172"/>
      <c r="G35" s="171" t="s">
        <v>145</v>
      </c>
      <c r="H35" s="171" t="s">
        <v>71</v>
      </c>
      <c r="I35" s="160" t="s">
        <v>69</v>
      </c>
    </row>
    <row r="36" spans="1:14" ht="15" customHeight="1" x14ac:dyDescent="0.25">
      <c r="A36" s="142" t="s">
        <v>74</v>
      </c>
      <c r="C36" s="163">
        <v>23.5122</v>
      </c>
      <c r="D36" s="163">
        <v>19.379300000000001</v>
      </c>
      <c r="E36" s="176">
        <v>0.21326363697347173</v>
      </c>
      <c r="F36" s="163"/>
      <c r="G36" s="163">
        <v>18.845199999999998</v>
      </c>
      <c r="H36" s="163">
        <v>19.6829</v>
      </c>
      <c r="I36" s="176">
        <v>-4.2559785397477068E-2</v>
      </c>
      <c r="J36" s="122"/>
      <c r="N36" s="173"/>
    </row>
    <row r="37" spans="1:14" ht="15" customHeight="1" x14ac:dyDescent="0.25">
      <c r="A37" s="337" t="s">
        <v>75</v>
      </c>
      <c r="B37" s="166"/>
      <c r="C37" s="339">
        <v>4064.81</v>
      </c>
      <c r="D37" s="339">
        <v>3174.79</v>
      </c>
      <c r="E37" s="340">
        <v>0.28033980200265218</v>
      </c>
      <c r="F37" s="163"/>
      <c r="G37" s="339">
        <v>3277.14</v>
      </c>
      <c r="H37" s="339">
        <v>3249.75</v>
      </c>
      <c r="I37" s="340">
        <v>8.428340641587706E-3</v>
      </c>
    </row>
    <row r="38" spans="1:14" ht="15" customHeight="1" x14ac:dyDescent="0.25">
      <c r="A38" s="142" t="s">
        <v>76</v>
      </c>
      <c r="C38" s="163">
        <v>5.1986999999999997</v>
      </c>
      <c r="D38" s="163">
        <v>3.8967000000000001</v>
      </c>
      <c r="E38" s="176">
        <v>0.33412887828162274</v>
      </c>
      <c r="F38" s="163"/>
      <c r="G38" s="163">
        <v>4.0307000000000004</v>
      </c>
      <c r="H38" s="163">
        <v>3.8748</v>
      </c>
      <c r="I38" s="176">
        <v>4.0234334675338213E-2</v>
      </c>
    </row>
    <row r="39" spans="1:14" ht="15" customHeight="1" x14ac:dyDescent="0.25">
      <c r="A39" s="337" t="s">
        <v>77</v>
      </c>
      <c r="C39" s="339">
        <v>64.468999999999994</v>
      </c>
      <c r="D39" s="339">
        <v>43.35</v>
      </c>
      <c r="E39" s="340">
        <v>0.48717416378316014</v>
      </c>
      <c r="F39" s="163"/>
      <c r="G39" s="339">
        <v>59.89</v>
      </c>
      <c r="H39" s="339">
        <v>37.700000000000003</v>
      </c>
      <c r="I39" s="340">
        <v>0.58859416445623336</v>
      </c>
    </row>
    <row r="40" spans="1:14" ht="15" customHeight="1" x14ac:dyDescent="0.25">
      <c r="A40" s="142" t="s">
        <v>78</v>
      </c>
      <c r="C40" s="163">
        <v>587.37</v>
      </c>
      <c r="D40" s="163">
        <v>602.36</v>
      </c>
      <c r="E40" s="176">
        <v>-2.4885450561126232E-2</v>
      </c>
      <c r="F40" s="163"/>
      <c r="G40" s="163">
        <v>576.49</v>
      </c>
      <c r="H40" s="163">
        <v>611.75</v>
      </c>
      <c r="I40" s="176">
        <v>-5.7637923988557382E-2</v>
      </c>
    </row>
    <row r="41" spans="1:14" ht="15" customHeight="1" x14ac:dyDescent="0.25">
      <c r="A41" s="337" t="s">
        <v>79</v>
      </c>
      <c r="C41" s="339">
        <v>1</v>
      </c>
      <c r="D41" s="339">
        <v>1</v>
      </c>
      <c r="E41" s="340">
        <v>0</v>
      </c>
      <c r="F41" s="163"/>
      <c r="G41" s="339">
        <v>1</v>
      </c>
      <c r="H41" s="339">
        <v>1</v>
      </c>
      <c r="I41" s="340">
        <v>0</v>
      </c>
    </row>
    <row r="42" spans="1:14" ht="15" customHeight="1" x14ac:dyDescent="0.25">
      <c r="A42" s="142" t="s">
        <v>80</v>
      </c>
      <c r="C42" s="163">
        <v>7.6846699999999997</v>
      </c>
      <c r="D42" s="163">
        <v>7.6810400000000003</v>
      </c>
      <c r="E42" s="176">
        <v>4.7259225313234232E-4</v>
      </c>
      <c r="F42" s="163"/>
      <c r="G42" s="163">
        <v>7.6988399999999997</v>
      </c>
      <c r="H42" s="163">
        <v>7.7369500000000002</v>
      </c>
      <c r="I42" s="176">
        <v>-4.9257136210005825E-3</v>
      </c>
    </row>
    <row r="43" spans="1:14" ht="15" customHeight="1" x14ac:dyDescent="0.25">
      <c r="A43" s="337" t="s">
        <v>81</v>
      </c>
      <c r="C43" s="339">
        <v>34.087699999999998</v>
      </c>
      <c r="D43" s="339">
        <v>32.721800000000002</v>
      </c>
      <c r="E43" s="340">
        <v>4.1742813659395139E-2</v>
      </c>
      <c r="F43" s="163"/>
      <c r="G43" s="339">
        <v>33.838099999999997</v>
      </c>
      <c r="H43" s="339">
        <v>32.330500000000001</v>
      </c>
      <c r="I43" s="340">
        <v>4.6630890335750852E-2</v>
      </c>
      <c r="J43" s="174"/>
      <c r="K43" s="174"/>
      <c r="L43" s="174"/>
      <c r="M43" s="174"/>
      <c r="N43" s="174"/>
    </row>
    <row r="44" spans="1:14" ht="15" customHeight="1" thickBot="1" x14ac:dyDescent="0.3">
      <c r="A44" s="153" t="s">
        <v>82</v>
      </c>
      <c r="B44" s="167"/>
      <c r="C44" s="168">
        <v>43.008000000000003</v>
      </c>
      <c r="D44" s="168">
        <v>33.484000000000002</v>
      </c>
      <c r="E44" s="177">
        <v>0.28443435670768125</v>
      </c>
      <c r="F44" s="168"/>
      <c r="G44" s="168">
        <v>32.39</v>
      </c>
      <c r="H44" s="168">
        <v>28.763999999999999</v>
      </c>
      <c r="I44" s="177">
        <v>0.12606035321930187</v>
      </c>
      <c r="J44" s="174"/>
      <c r="K44" s="174"/>
      <c r="L44" s="174"/>
      <c r="M44" s="174"/>
      <c r="N44" s="174"/>
    </row>
    <row r="45" spans="1:14" ht="9.9499999999999993" customHeight="1" x14ac:dyDescent="0.25">
      <c r="A45" s="142"/>
      <c r="B45" s="166"/>
      <c r="C45" s="163"/>
      <c r="D45" s="163"/>
      <c r="E45" s="176"/>
      <c r="F45" s="163"/>
      <c r="G45" s="163"/>
      <c r="H45" s="163"/>
      <c r="I45" s="176"/>
      <c r="J45" s="174"/>
      <c r="K45" s="174"/>
      <c r="L45" s="174"/>
      <c r="M45" s="174"/>
      <c r="N45" s="174"/>
    </row>
    <row r="46" spans="1:14" ht="15" customHeight="1" x14ac:dyDescent="0.25">
      <c r="A46" s="431" t="s">
        <v>89</v>
      </c>
      <c r="B46" s="431"/>
      <c r="C46" s="431"/>
      <c r="D46" s="431"/>
      <c r="E46" s="431"/>
      <c r="F46" s="431"/>
      <c r="G46" s="431"/>
      <c r="H46" s="431"/>
      <c r="I46" s="431"/>
      <c r="J46" s="174"/>
      <c r="K46" s="174"/>
      <c r="L46" s="174"/>
      <c r="M46" s="174"/>
      <c r="N46" s="174"/>
    </row>
    <row r="47" spans="1:14" ht="11.1" customHeight="1" x14ac:dyDescent="0.25">
      <c r="J47" s="175"/>
      <c r="K47" s="175"/>
      <c r="L47" s="175"/>
      <c r="M47" s="175"/>
      <c r="N47" s="174"/>
    </row>
    <row r="48" spans="1:14" ht="11.1" customHeight="1" x14ac:dyDescent="0.25">
      <c r="A48" s="169"/>
      <c r="B48" s="166"/>
      <c r="J48" s="175"/>
      <c r="K48" s="175"/>
      <c r="L48" s="175"/>
      <c r="M48" s="175"/>
      <c r="N48" s="175"/>
    </row>
    <row r="49" spans="1:14" ht="11.1" customHeight="1" x14ac:dyDescent="0.25">
      <c r="A49" s="169"/>
      <c r="B49" s="166"/>
      <c r="J49" s="174"/>
      <c r="K49" s="174"/>
      <c r="L49" s="174"/>
      <c r="M49" s="174"/>
      <c r="N49" s="175"/>
    </row>
    <row r="50" spans="1:14" ht="11.1" customHeight="1" x14ac:dyDescent="0.25">
      <c r="A50" s="169"/>
      <c r="B50" s="166"/>
      <c r="N50" s="174"/>
    </row>
  </sheetData>
  <mergeCells count="10">
    <mergeCell ref="A33:I33"/>
    <mergeCell ref="C34:E34"/>
    <mergeCell ref="G34:I34"/>
    <mergeCell ref="A46:I46"/>
    <mergeCell ref="A1:I1"/>
    <mergeCell ref="A2:I2"/>
    <mergeCell ref="A4:D4"/>
    <mergeCell ref="A19:E19"/>
    <mergeCell ref="C20:E20"/>
    <mergeCell ref="G20:I20"/>
  </mergeCells>
  <pageMargins left="0.7" right="0.7" top="0.75" bottom="0.75" header="0.3" footer="0.3"/>
  <customProperties>
    <customPr name="EpmWorksheetKeyString_GUID" r:id="rId1"/>
  </customPropertie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workbookViewId="0">
      <selection sqref="A1:O1"/>
    </sheetView>
  </sheetViews>
  <sheetFormatPr baseColWidth="10" defaultColWidth="9.85546875" defaultRowHeight="11.1" customHeight="1" x14ac:dyDescent="0.25"/>
  <cols>
    <col min="1" max="1" width="32.42578125" style="376" customWidth="1"/>
    <col min="2" max="2" width="1.7109375" style="377" customWidth="1"/>
    <col min="3" max="3" width="11.28515625" style="378" customWidth="1"/>
    <col min="4" max="4" width="13.140625" style="378" customWidth="1"/>
    <col min="5" max="6" width="11.85546875" style="378" customWidth="1"/>
    <col min="7" max="7" width="11.28515625" style="378" customWidth="1"/>
    <col min="8" max="8" width="6.140625" style="378" customWidth="1"/>
    <col min="9" max="9" width="11.140625" style="378" customWidth="1"/>
    <col min="10" max="10" width="11.28515625" style="378" customWidth="1"/>
    <col min="11" max="11" width="12.85546875" style="378" customWidth="1"/>
    <col min="12" max="13" width="11.28515625" style="377" customWidth="1"/>
    <col min="14" max="14" width="4.140625" style="377" customWidth="1"/>
    <col min="15" max="15" width="11.28515625" style="377" customWidth="1"/>
    <col min="16" max="16" width="13.5703125" style="353" customWidth="1"/>
    <col min="17" max="16384" width="9.85546875" style="353"/>
  </cols>
  <sheetData>
    <row r="1" spans="1:16" ht="15" customHeight="1" x14ac:dyDescent="0.25">
      <c r="A1" s="441" t="s">
        <v>14</v>
      </c>
      <c r="B1" s="441"/>
      <c r="C1" s="441"/>
      <c r="D1" s="441"/>
      <c r="E1" s="441"/>
      <c r="F1" s="441"/>
      <c r="G1" s="441"/>
      <c r="H1" s="441"/>
      <c r="I1" s="441"/>
      <c r="J1" s="441"/>
      <c r="K1" s="441"/>
      <c r="L1" s="441"/>
      <c r="M1" s="441"/>
      <c r="N1" s="441"/>
      <c r="O1" s="441"/>
      <c r="P1" s="352"/>
    </row>
    <row r="2" spans="1:16" ht="15" customHeight="1" x14ac:dyDescent="0.25">
      <c r="A2" s="441" t="s">
        <v>120</v>
      </c>
      <c r="B2" s="441"/>
      <c r="C2" s="441"/>
      <c r="D2" s="441"/>
      <c r="E2" s="441"/>
      <c r="F2" s="441"/>
      <c r="G2" s="441"/>
      <c r="H2" s="441"/>
      <c r="I2" s="441"/>
      <c r="J2" s="441"/>
      <c r="K2" s="441"/>
      <c r="L2" s="441"/>
      <c r="M2" s="441"/>
      <c r="N2" s="441"/>
      <c r="O2" s="441"/>
      <c r="P2" s="397"/>
    </row>
    <row r="3" spans="1:16" ht="10.5" customHeight="1" x14ac:dyDescent="0.25">
      <c r="A3" s="354"/>
      <c r="B3" s="355"/>
      <c r="C3" s="356"/>
      <c r="D3" s="356"/>
      <c r="E3" s="356"/>
      <c r="F3" s="356"/>
      <c r="G3" s="356"/>
      <c r="H3" s="356"/>
      <c r="I3" s="356"/>
      <c r="J3" s="356"/>
      <c r="K3" s="356"/>
      <c r="L3" s="357"/>
      <c r="M3" s="357"/>
      <c r="N3" s="357"/>
      <c r="O3" s="357"/>
    </row>
    <row r="4" spans="1:16" ht="23.25" customHeight="1" thickBot="1" x14ac:dyDescent="0.3">
      <c r="A4" s="442" t="s">
        <v>146</v>
      </c>
      <c r="B4" s="442"/>
      <c r="C4" s="442"/>
      <c r="D4" s="442"/>
      <c r="E4" s="442"/>
      <c r="F4" s="442"/>
      <c r="G4" s="442"/>
      <c r="H4" s="442"/>
      <c r="I4" s="442"/>
      <c r="J4" s="442"/>
      <c r="K4" s="442"/>
      <c r="L4" s="442"/>
      <c r="M4" s="442"/>
      <c r="N4" s="442"/>
      <c r="O4" s="442"/>
    </row>
    <row r="5" spans="1:16" ht="18" customHeight="1" x14ac:dyDescent="0.25">
      <c r="A5" s="243"/>
      <c r="B5" s="244"/>
      <c r="C5" s="440" t="s">
        <v>138</v>
      </c>
      <c r="D5" s="440"/>
      <c r="E5" s="440"/>
      <c r="F5" s="440"/>
      <c r="G5" s="440"/>
      <c r="H5" s="244"/>
      <c r="I5" s="440" t="s">
        <v>83</v>
      </c>
      <c r="J5" s="440"/>
      <c r="K5" s="440"/>
      <c r="L5" s="440"/>
      <c r="M5" s="440"/>
      <c r="N5" s="358"/>
      <c r="O5" s="245" t="s">
        <v>92</v>
      </c>
    </row>
    <row r="6" spans="1:16" ht="18" customHeight="1" x14ac:dyDescent="0.25">
      <c r="A6" s="359"/>
      <c r="B6" s="246"/>
      <c r="C6" s="247" t="s">
        <v>95</v>
      </c>
      <c r="D6" s="247" t="s">
        <v>121</v>
      </c>
      <c r="E6" s="247" t="s">
        <v>122</v>
      </c>
      <c r="F6" s="247" t="s">
        <v>96</v>
      </c>
      <c r="G6" s="247" t="s">
        <v>90</v>
      </c>
      <c r="H6" s="244"/>
      <c r="I6" s="247" t="s">
        <v>95</v>
      </c>
      <c r="J6" s="247" t="s">
        <v>121</v>
      </c>
      <c r="K6" s="247" t="s">
        <v>122</v>
      </c>
      <c r="L6" s="247" t="s">
        <v>96</v>
      </c>
      <c r="M6" s="247" t="s">
        <v>90</v>
      </c>
      <c r="N6" s="250"/>
      <c r="O6" s="351" t="s">
        <v>69</v>
      </c>
      <c r="P6" s="360"/>
    </row>
    <row r="7" spans="1:16" ht="18" customHeight="1" x14ac:dyDescent="0.25">
      <c r="A7" s="361" t="s">
        <v>74</v>
      </c>
      <c r="B7" s="246"/>
      <c r="C7" s="362">
        <v>301.3495898490421</v>
      </c>
      <c r="D7" s="362">
        <v>21.255034113231996</v>
      </c>
      <c r="E7" s="362">
        <v>68.125699194743987</v>
      </c>
      <c r="F7" s="362">
        <v>28.542454164122983</v>
      </c>
      <c r="G7" s="363">
        <v>419.27277732114112</v>
      </c>
      <c r="H7" s="244"/>
      <c r="I7" s="362">
        <v>304.47800140805413</v>
      </c>
      <c r="J7" s="362">
        <v>21.896103061398996</v>
      </c>
      <c r="K7" s="362">
        <v>66.032448375659996</v>
      </c>
      <c r="L7" s="362">
        <v>29.213714829830007</v>
      </c>
      <c r="M7" s="363">
        <v>421.62026767494314</v>
      </c>
      <c r="N7" s="250"/>
      <c r="O7" s="364">
        <v>-5.5677834624683342E-3</v>
      </c>
      <c r="P7" s="360"/>
    </row>
    <row r="8" spans="1:16" ht="18" customHeight="1" x14ac:dyDescent="0.25">
      <c r="A8" s="361" t="s">
        <v>94</v>
      </c>
      <c r="B8" s="246"/>
      <c r="C8" s="362">
        <v>49.181721587713966</v>
      </c>
      <c r="D8" s="362">
        <v>2.9096478966499992</v>
      </c>
      <c r="E8" s="362">
        <v>0.22709328359999997</v>
      </c>
      <c r="F8" s="362">
        <v>4.7711990340609969</v>
      </c>
      <c r="G8" s="363">
        <v>57.089661802024963</v>
      </c>
      <c r="H8" s="244"/>
      <c r="I8" s="362">
        <v>48.002707924897962</v>
      </c>
      <c r="J8" s="362">
        <v>3.0273750432520017</v>
      </c>
      <c r="K8" s="362">
        <v>0.18876043440000004</v>
      </c>
      <c r="L8" s="362">
        <v>5.1358949953239961</v>
      </c>
      <c r="M8" s="363">
        <v>56.354738397873959</v>
      </c>
      <c r="N8" s="250"/>
      <c r="O8" s="364">
        <v>1.3041022370866573E-2</v>
      </c>
      <c r="P8" s="360"/>
    </row>
    <row r="9" spans="1:16" ht="18" customHeight="1" x14ac:dyDescent="0.25">
      <c r="A9" s="366" t="s">
        <v>5</v>
      </c>
      <c r="B9" s="246"/>
      <c r="C9" s="367">
        <v>350.53131143675603</v>
      </c>
      <c r="D9" s="367">
        <v>24.164682009881997</v>
      </c>
      <c r="E9" s="367">
        <v>68.352792478343986</v>
      </c>
      <c r="F9" s="367">
        <v>33.313653198183978</v>
      </c>
      <c r="G9" s="368">
        <v>476.36243912316598</v>
      </c>
      <c r="H9" s="244"/>
      <c r="I9" s="367">
        <v>352.48070933295207</v>
      </c>
      <c r="J9" s="367">
        <v>24.923478104650997</v>
      </c>
      <c r="K9" s="367">
        <v>66.221208810059991</v>
      </c>
      <c r="L9" s="367">
        <v>34.349609825154005</v>
      </c>
      <c r="M9" s="368">
        <v>477.97500607281705</v>
      </c>
      <c r="N9" s="250"/>
      <c r="O9" s="369">
        <v>-3.3737474327379946E-3</v>
      </c>
      <c r="P9" s="360"/>
    </row>
    <row r="10" spans="1:16" ht="18" customHeight="1" x14ac:dyDescent="0.25">
      <c r="A10" s="361" t="s">
        <v>75</v>
      </c>
      <c r="B10" s="249"/>
      <c r="C10" s="362">
        <v>50.174712878707041</v>
      </c>
      <c r="D10" s="362">
        <v>6.3906676546419989</v>
      </c>
      <c r="E10" s="362">
        <v>5.0515368789429997</v>
      </c>
      <c r="F10" s="362">
        <v>3.8124807980919995</v>
      </c>
      <c r="G10" s="363">
        <v>65.429398210384036</v>
      </c>
      <c r="H10" s="244"/>
      <c r="I10" s="362">
        <v>45.721114980805922</v>
      </c>
      <c r="J10" s="362">
        <v>6.2957855082160012</v>
      </c>
      <c r="K10" s="362">
        <v>4.7376625427379979</v>
      </c>
      <c r="L10" s="362">
        <v>3.6319394910130076</v>
      </c>
      <c r="M10" s="363">
        <v>60.386502522772929</v>
      </c>
      <c r="N10" s="250"/>
      <c r="O10" s="364">
        <v>8.3510312353482163E-2</v>
      </c>
      <c r="P10" s="360"/>
    </row>
    <row r="11" spans="1:16" ht="18" customHeight="1" x14ac:dyDescent="0.25">
      <c r="A11" s="251" t="s">
        <v>186</v>
      </c>
      <c r="B11" s="249"/>
      <c r="C11" s="362">
        <v>174.47935329999993</v>
      </c>
      <c r="D11" s="362">
        <v>15.492745578999985</v>
      </c>
      <c r="E11" s="362">
        <v>2.9130007329999992</v>
      </c>
      <c r="F11" s="362">
        <v>13.136318254999983</v>
      </c>
      <c r="G11" s="363">
        <v>206.02141786699988</v>
      </c>
      <c r="H11" s="244"/>
      <c r="I11" s="362">
        <v>182.26725324479247</v>
      </c>
      <c r="J11" s="362">
        <v>14.639720001016988</v>
      </c>
      <c r="K11" s="362">
        <v>2.373447824999996</v>
      </c>
      <c r="L11" s="362">
        <v>13.143538058046898</v>
      </c>
      <c r="M11" s="363">
        <v>212.42395912885635</v>
      </c>
      <c r="N11" s="250"/>
      <c r="O11" s="364">
        <v>-3.0140391357514895E-2</v>
      </c>
      <c r="P11" s="360"/>
    </row>
    <row r="12" spans="1:16" ht="18" customHeight="1" x14ac:dyDescent="0.25">
      <c r="A12" s="361" t="s">
        <v>77</v>
      </c>
      <c r="B12" s="249"/>
      <c r="C12" s="362">
        <v>27.380505055205472</v>
      </c>
      <c r="D12" s="362">
        <v>3.76287356831951</v>
      </c>
      <c r="E12" s="362">
        <v>1.4252872783800001</v>
      </c>
      <c r="F12" s="362">
        <v>2.6735506387140817</v>
      </c>
      <c r="G12" s="363">
        <v>35.242216540619062</v>
      </c>
      <c r="H12" s="244"/>
      <c r="I12" s="362">
        <v>27.35534847535779</v>
      </c>
      <c r="J12" s="362">
        <v>3.8068704968179734</v>
      </c>
      <c r="K12" s="362">
        <v>1.0068554789100019</v>
      </c>
      <c r="L12" s="362">
        <v>2.5428396248355272</v>
      </c>
      <c r="M12" s="363">
        <v>34.7119140759213</v>
      </c>
      <c r="N12" s="250"/>
      <c r="O12" s="364">
        <v>1.5277246409918233E-2</v>
      </c>
      <c r="P12" s="360"/>
    </row>
    <row r="13" spans="1:16" ht="18" customHeight="1" x14ac:dyDescent="0.25">
      <c r="A13" s="361" t="s">
        <v>82</v>
      </c>
      <c r="B13" s="249"/>
      <c r="C13" s="362">
        <v>9.0872632103449824</v>
      </c>
      <c r="D13" s="362">
        <v>1.246881176957769</v>
      </c>
      <c r="E13" s="362">
        <v>0</v>
      </c>
      <c r="F13" s="362">
        <v>0.11929854327748628</v>
      </c>
      <c r="G13" s="363">
        <v>10.453442930580238</v>
      </c>
      <c r="H13" s="244"/>
      <c r="I13" s="362">
        <v>9.5457561606720454</v>
      </c>
      <c r="J13" s="362">
        <v>0.98089949722611969</v>
      </c>
      <c r="K13" s="362">
        <v>0</v>
      </c>
      <c r="L13" s="362">
        <v>5.7206216865519369E-2</v>
      </c>
      <c r="M13" s="363">
        <v>10.583861874763684</v>
      </c>
      <c r="N13" s="250"/>
      <c r="O13" s="364">
        <v>-1.2322434450360631E-2</v>
      </c>
      <c r="P13" s="360"/>
    </row>
    <row r="14" spans="1:16" ht="18" customHeight="1" x14ac:dyDescent="0.25">
      <c r="A14" s="366" t="s">
        <v>6</v>
      </c>
      <c r="B14" s="246"/>
      <c r="C14" s="367">
        <v>261.12183444425744</v>
      </c>
      <c r="D14" s="367">
        <v>26.893167978919262</v>
      </c>
      <c r="E14" s="367">
        <v>9.3898248903230002</v>
      </c>
      <c r="F14" s="367">
        <v>19.741648235083552</v>
      </c>
      <c r="G14" s="368">
        <v>317.14647554858328</v>
      </c>
      <c r="H14" s="244"/>
      <c r="I14" s="367">
        <v>264.88947286162824</v>
      </c>
      <c r="J14" s="367">
        <v>25.72327550327708</v>
      </c>
      <c r="K14" s="367">
        <v>8.117965846647996</v>
      </c>
      <c r="L14" s="367">
        <v>19.375523390760954</v>
      </c>
      <c r="M14" s="368">
        <v>318.10623760231431</v>
      </c>
      <c r="N14" s="250"/>
      <c r="O14" s="369">
        <v>-3.0171117076015497E-3</v>
      </c>
      <c r="P14" s="360"/>
    </row>
    <row r="15" spans="1:16" ht="18" customHeight="1" thickBot="1" x14ac:dyDescent="0.3">
      <c r="A15" s="370" t="s">
        <v>91</v>
      </c>
      <c r="B15" s="370"/>
      <c r="C15" s="371">
        <v>611.65314588101342</v>
      </c>
      <c r="D15" s="371">
        <v>51.057849988801259</v>
      </c>
      <c r="E15" s="371">
        <v>77.742617368666984</v>
      </c>
      <c r="F15" s="371">
        <v>53.05530143326753</v>
      </c>
      <c r="G15" s="371">
        <v>793.50891467174927</v>
      </c>
      <c r="H15" s="244"/>
      <c r="I15" s="371">
        <v>617.37018219458037</v>
      </c>
      <c r="J15" s="371">
        <v>50.646753607928076</v>
      </c>
      <c r="K15" s="371">
        <v>74.339174656707982</v>
      </c>
      <c r="L15" s="371">
        <v>53.725133215914958</v>
      </c>
      <c r="M15" s="371">
        <v>796.08124367513142</v>
      </c>
      <c r="N15" s="250"/>
      <c r="O15" s="372">
        <v>-3.2312393035501819E-3</v>
      </c>
      <c r="P15" s="360"/>
    </row>
    <row r="16" spans="1:16" ht="9.9499999999999993" customHeight="1" x14ac:dyDescent="0.25">
      <c r="A16" s="373"/>
      <c r="B16" s="373"/>
      <c r="C16" s="374"/>
      <c r="D16" s="374"/>
      <c r="E16" s="374"/>
      <c r="F16" s="374"/>
      <c r="G16" s="374"/>
      <c r="H16" s="374"/>
      <c r="I16" s="374"/>
      <c r="J16" s="374"/>
      <c r="K16" s="374"/>
      <c r="L16" s="374"/>
      <c r="M16" s="374"/>
      <c r="N16" s="374"/>
      <c r="O16" s="374"/>
      <c r="P16" s="360"/>
    </row>
    <row r="17" spans="1:16" ht="15" customHeight="1" x14ac:dyDescent="0.2">
      <c r="A17" s="375" t="s">
        <v>147</v>
      </c>
      <c r="B17" s="373"/>
      <c r="C17" s="374"/>
      <c r="D17" s="374"/>
      <c r="E17" s="374"/>
      <c r="F17" s="374"/>
      <c r="G17" s="374"/>
      <c r="H17" s="374"/>
      <c r="I17" s="374"/>
      <c r="J17" s="374"/>
      <c r="K17" s="374"/>
      <c r="L17" s="374"/>
      <c r="M17" s="374"/>
      <c r="N17" s="374"/>
      <c r="O17" s="374"/>
      <c r="P17" s="360"/>
    </row>
    <row r="18" spans="1:16" ht="15" customHeight="1" x14ac:dyDescent="0.2">
      <c r="A18" s="375" t="s">
        <v>148</v>
      </c>
      <c r="B18" s="373"/>
      <c r="C18" s="374"/>
      <c r="D18" s="374"/>
      <c r="E18" s="374"/>
      <c r="F18" s="374"/>
      <c r="G18" s="374"/>
      <c r="H18" s="374"/>
      <c r="I18" s="374"/>
      <c r="J18" s="374"/>
      <c r="K18" s="374"/>
      <c r="L18" s="374"/>
      <c r="M18" s="374"/>
      <c r="N18" s="374"/>
      <c r="O18" s="374"/>
      <c r="P18" s="360"/>
    </row>
    <row r="19" spans="1:16" ht="17.25" customHeight="1" x14ac:dyDescent="0.25"/>
    <row r="20" spans="1:16" ht="23.25" customHeight="1" thickBot="1" x14ac:dyDescent="0.3">
      <c r="A20" s="379" t="s">
        <v>149</v>
      </c>
      <c r="B20" s="380"/>
      <c r="C20" s="380"/>
      <c r="D20" s="380"/>
      <c r="E20" s="380"/>
      <c r="F20" s="380"/>
      <c r="G20" s="380"/>
      <c r="H20" s="380"/>
      <c r="I20" s="380"/>
      <c r="J20" s="380"/>
      <c r="K20" s="380"/>
      <c r="L20" s="380"/>
      <c r="M20" s="380"/>
      <c r="N20" s="380"/>
      <c r="O20" s="380"/>
    </row>
    <row r="21" spans="1:16" ht="18" customHeight="1" x14ac:dyDescent="0.25">
      <c r="A21" s="243"/>
      <c r="B21" s="244"/>
      <c r="C21" s="440" t="s">
        <v>138</v>
      </c>
      <c r="D21" s="440"/>
      <c r="E21" s="440"/>
      <c r="F21" s="440"/>
      <c r="G21" s="440"/>
      <c r="H21" s="381"/>
      <c r="I21" s="440" t="s">
        <v>83</v>
      </c>
      <c r="J21" s="440"/>
      <c r="K21" s="440"/>
      <c r="L21" s="440"/>
      <c r="M21" s="440"/>
      <c r="N21" s="382"/>
      <c r="O21" s="245" t="s">
        <v>92</v>
      </c>
    </row>
    <row r="22" spans="1:16" ht="18" customHeight="1" x14ac:dyDescent="0.25">
      <c r="A22" s="359"/>
      <c r="B22" s="246"/>
      <c r="C22" s="247" t="s">
        <v>95</v>
      </c>
      <c r="D22" s="439" t="s">
        <v>150</v>
      </c>
      <c r="E22" s="439"/>
      <c r="F22" s="247" t="s">
        <v>96</v>
      </c>
      <c r="G22" s="247" t="s">
        <v>90</v>
      </c>
      <c r="H22" s="26"/>
      <c r="I22" s="247" t="s">
        <v>95</v>
      </c>
      <c r="J22" s="439" t="s">
        <v>150</v>
      </c>
      <c r="K22" s="439"/>
      <c r="L22" s="247" t="s">
        <v>96</v>
      </c>
      <c r="M22" s="247" t="s">
        <v>90</v>
      </c>
      <c r="N22" s="248"/>
      <c r="O22" s="351" t="s">
        <v>69</v>
      </c>
      <c r="P22" s="360"/>
    </row>
    <row r="23" spans="1:16" ht="18" customHeight="1" x14ac:dyDescent="0.25">
      <c r="A23" s="361" t="s">
        <v>74</v>
      </c>
      <c r="B23" s="246"/>
      <c r="C23" s="407">
        <v>1775.0400032149632</v>
      </c>
      <c r="D23" s="437">
        <v>158.620676153343</v>
      </c>
      <c r="E23" s="437"/>
      <c r="F23" s="407">
        <v>214.004792143152</v>
      </c>
      <c r="G23" s="363">
        <v>2147.6654715114582</v>
      </c>
      <c r="H23" s="26"/>
      <c r="I23" s="407">
        <v>1827.4456661895272</v>
      </c>
      <c r="J23" s="437">
        <v>144.33198269486198</v>
      </c>
      <c r="K23" s="437"/>
      <c r="L23" s="407">
        <v>251.37079197518599</v>
      </c>
      <c r="M23" s="363">
        <v>2223.1484408595752</v>
      </c>
      <c r="N23" s="407"/>
      <c r="O23" s="364">
        <v>-3.395318457409513E-2</v>
      </c>
      <c r="P23" s="360"/>
    </row>
    <row r="24" spans="1:16" s="384" customFormat="1" ht="18" customHeight="1" x14ac:dyDescent="0.25">
      <c r="A24" s="361" t="s">
        <v>94</v>
      </c>
      <c r="B24" s="246"/>
      <c r="C24" s="407">
        <v>375.37882642030979</v>
      </c>
      <c r="D24" s="437">
        <v>22.145115819936432</v>
      </c>
      <c r="E24" s="437"/>
      <c r="F24" s="407">
        <v>51.0138910236616</v>
      </c>
      <c r="G24" s="363">
        <v>449.86573396460687</v>
      </c>
      <c r="H24" s="383"/>
      <c r="I24" s="407">
        <v>388.4411598443906</v>
      </c>
      <c r="J24" s="437">
        <v>17.929398990874635</v>
      </c>
      <c r="K24" s="437"/>
      <c r="L24" s="407">
        <v>58.889565825868097</v>
      </c>
      <c r="M24" s="363">
        <v>465.26012466113332</v>
      </c>
      <c r="N24" s="407"/>
      <c r="O24" s="364">
        <v>-3.308770702784547E-2</v>
      </c>
      <c r="P24" s="365"/>
    </row>
    <row r="25" spans="1:16" ht="18" customHeight="1" x14ac:dyDescent="0.25">
      <c r="A25" s="366" t="s">
        <v>5</v>
      </c>
      <c r="B25" s="246"/>
      <c r="C25" s="408">
        <v>2150.4188296352731</v>
      </c>
      <c r="D25" s="438">
        <v>180.76579197327942</v>
      </c>
      <c r="E25" s="438"/>
      <c r="F25" s="408">
        <v>265.01868316681362</v>
      </c>
      <c r="G25" s="368">
        <v>2597.5312054760652</v>
      </c>
      <c r="H25" s="26"/>
      <c r="I25" s="408">
        <v>2215.8868260339177</v>
      </c>
      <c r="J25" s="438">
        <v>162.26138168573661</v>
      </c>
      <c r="K25" s="438"/>
      <c r="L25" s="408">
        <v>310.26035780105411</v>
      </c>
      <c r="M25" s="368">
        <v>2688.4085655207082</v>
      </c>
      <c r="N25" s="407"/>
      <c r="O25" s="369">
        <v>-3.3803403697696965E-2</v>
      </c>
      <c r="P25" s="360"/>
    </row>
    <row r="26" spans="1:16" ht="18" customHeight="1" x14ac:dyDescent="0.25">
      <c r="A26" s="361" t="s">
        <v>75</v>
      </c>
      <c r="B26" s="249"/>
      <c r="C26" s="407">
        <v>348.31018566426297</v>
      </c>
      <c r="D26" s="437">
        <v>79.694300287549993</v>
      </c>
      <c r="E26" s="437"/>
      <c r="F26" s="407">
        <v>37.093085245277997</v>
      </c>
      <c r="G26" s="363">
        <v>465.09757119709099</v>
      </c>
      <c r="H26" s="26"/>
      <c r="I26" s="407">
        <v>333.45509874680596</v>
      </c>
      <c r="J26" s="437">
        <v>84.790499136880001</v>
      </c>
      <c r="K26" s="437"/>
      <c r="L26" s="407">
        <v>39.543565368750997</v>
      </c>
      <c r="M26" s="363">
        <v>457.78916325243694</v>
      </c>
      <c r="N26" s="407"/>
      <c r="O26" s="364">
        <v>1.5964571753359857E-2</v>
      </c>
      <c r="P26" s="360"/>
    </row>
    <row r="27" spans="1:16" ht="18" customHeight="1" x14ac:dyDescent="0.25">
      <c r="A27" s="251" t="s">
        <v>186</v>
      </c>
      <c r="B27" s="249"/>
      <c r="C27" s="407">
        <v>1091.8842822779998</v>
      </c>
      <c r="D27" s="437">
        <v>131.269722852</v>
      </c>
      <c r="E27" s="437"/>
      <c r="F27" s="407">
        <v>131.51834312399998</v>
      </c>
      <c r="G27" s="363">
        <v>1354.6723482539999</v>
      </c>
      <c r="H27" s="26"/>
      <c r="I27" s="407">
        <v>1180.8627264359989</v>
      </c>
      <c r="J27" s="437">
        <v>124.80524495799997</v>
      </c>
      <c r="K27" s="437"/>
      <c r="L27" s="407">
        <v>130.01767146500001</v>
      </c>
      <c r="M27" s="363">
        <v>1435.6856428589988</v>
      </c>
      <c r="N27" s="407"/>
      <c r="O27" s="364">
        <v>-5.6428296130112798E-2</v>
      </c>
      <c r="P27" s="360"/>
    </row>
    <row r="28" spans="1:16" ht="18" customHeight="1" x14ac:dyDescent="0.25">
      <c r="A28" s="361" t="s">
        <v>77</v>
      </c>
      <c r="B28" s="249"/>
      <c r="C28" s="407">
        <v>142.09607199999999</v>
      </c>
      <c r="D28" s="437">
        <v>22.068002999999997</v>
      </c>
      <c r="E28" s="437"/>
      <c r="F28" s="407">
        <v>18.388465</v>
      </c>
      <c r="G28" s="363">
        <v>182.55253999999999</v>
      </c>
      <c r="H28" s="26"/>
      <c r="I28" s="407">
        <v>159.96565506000002</v>
      </c>
      <c r="J28" s="437">
        <v>22.633358000000001</v>
      </c>
      <c r="K28" s="437"/>
      <c r="L28" s="407">
        <v>18.299623999999998</v>
      </c>
      <c r="M28" s="363">
        <v>200.89863706</v>
      </c>
      <c r="N28" s="407"/>
      <c r="O28" s="364">
        <v>-9.1320166868632313E-2</v>
      </c>
      <c r="P28" s="360"/>
    </row>
    <row r="29" spans="1:16" ht="18" customHeight="1" x14ac:dyDescent="0.25">
      <c r="A29" s="361" t="s">
        <v>82</v>
      </c>
      <c r="B29" s="249"/>
      <c r="C29" s="407">
        <v>46.176384012218818</v>
      </c>
      <c r="D29" s="437">
        <v>5.1837841653620069</v>
      </c>
      <c r="E29" s="437"/>
      <c r="F29" s="407">
        <v>1.2249408224191782</v>
      </c>
      <c r="G29" s="363">
        <v>52.585109000000003</v>
      </c>
      <c r="H29" s="26"/>
      <c r="I29" s="407">
        <v>50.109127681635947</v>
      </c>
      <c r="J29" s="437">
        <v>4.1950137198798165</v>
      </c>
      <c r="K29" s="437"/>
      <c r="L29" s="407">
        <v>0.69020459848424154</v>
      </c>
      <c r="M29" s="363">
        <v>54.994346000000007</v>
      </c>
      <c r="N29" s="407"/>
      <c r="O29" s="364">
        <v>-4.3808812636848216E-2</v>
      </c>
      <c r="P29" s="360"/>
    </row>
    <row r="30" spans="1:16" ht="18" customHeight="1" x14ac:dyDescent="0.25">
      <c r="A30" s="366" t="s">
        <v>6</v>
      </c>
      <c r="B30" s="246"/>
      <c r="C30" s="408">
        <v>1628.4669239544814</v>
      </c>
      <c r="D30" s="438">
        <v>238.215810304912</v>
      </c>
      <c r="E30" s="438"/>
      <c r="F30" s="408">
        <v>188.22483419169714</v>
      </c>
      <c r="G30" s="368">
        <v>2054.9075684510904</v>
      </c>
      <c r="H30" s="27"/>
      <c r="I30" s="408">
        <v>1724.3926079244409</v>
      </c>
      <c r="J30" s="438">
        <v>236.4241158147598</v>
      </c>
      <c r="K30" s="438"/>
      <c r="L30" s="408">
        <v>188.55106543223522</v>
      </c>
      <c r="M30" s="368">
        <v>2149.367789171436</v>
      </c>
      <c r="N30" s="407"/>
      <c r="O30" s="369">
        <v>-4.3947909332334056E-2</v>
      </c>
      <c r="P30" s="360"/>
    </row>
    <row r="31" spans="1:16" ht="18" customHeight="1" thickBot="1" x14ac:dyDescent="0.3">
      <c r="A31" s="370" t="s">
        <v>91</v>
      </c>
      <c r="B31" s="370"/>
      <c r="C31" s="409">
        <v>3778.8857535897546</v>
      </c>
      <c r="D31" s="435">
        <v>418.98160227819142</v>
      </c>
      <c r="E31" s="435"/>
      <c r="F31" s="409">
        <v>453.24351735851076</v>
      </c>
      <c r="G31" s="409">
        <v>4652.4387739271551</v>
      </c>
      <c r="H31" s="27"/>
      <c r="I31" s="409">
        <v>3940.2794339583588</v>
      </c>
      <c r="J31" s="435">
        <v>398.68549750049641</v>
      </c>
      <c r="K31" s="435"/>
      <c r="L31" s="409">
        <v>498.81142323328936</v>
      </c>
      <c r="M31" s="409">
        <v>4837.7763546921442</v>
      </c>
      <c r="N31" s="409"/>
      <c r="O31" s="372">
        <v>-3.8310489608563758E-2</v>
      </c>
      <c r="P31" s="360"/>
    </row>
    <row r="32" spans="1:16" ht="11.1" customHeight="1" x14ac:dyDescent="0.25">
      <c r="K32" s="436"/>
      <c r="L32" s="436"/>
    </row>
    <row r="33" spans="1:15" ht="24.95" customHeight="1" thickBot="1" x14ac:dyDescent="0.3">
      <c r="A33" s="380" t="s">
        <v>93</v>
      </c>
      <c r="B33" s="380"/>
      <c r="C33" s="380"/>
      <c r="D33" s="380"/>
      <c r="E33" s="380"/>
      <c r="F33" s="385"/>
      <c r="G33" s="385"/>
      <c r="H33" s="385"/>
      <c r="I33" s="385"/>
      <c r="J33" s="385"/>
      <c r="K33" s="385"/>
      <c r="L33" s="385"/>
      <c r="M33" s="385"/>
      <c r="N33" s="385"/>
      <c r="O33" s="385"/>
    </row>
    <row r="34" spans="1:15" ht="18" customHeight="1" x14ac:dyDescent="0.25">
      <c r="A34" s="386" t="s">
        <v>10</v>
      </c>
      <c r="C34" s="387" t="s">
        <v>138</v>
      </c>
      <c r="D34" s="388" t="s">
        <v>83</v>
      </c>
      <c r="E34" s="387" t="s">
        <v>69</v>
      </c>
    </row>
    <row r="35" spans="1:15" ht="18" customHeight="1" x14ac:dyDescent="0.25">
      <c r="A35" s="251" t="s">
        <v>74</v>
      </c>
      <c r="B35" s="389"/>
      <c r="C35" s="390">
        <v>21066.720405659999</v>
      </c>
      <c r="D35" s="390">
        <v>20574.409482759998</v>
      </c>
      <c r="E35" s="391">
        <v>2.3928313632161524E-2</v>
      </c>
    </row>
    <row r="36" spans="1:15" ht="18" customHeight="1" x14ac:dyDescent="0.25">
      <c r="A36" s="251" t="s">
        <v>94</v>
      </c>
      <c r="B36" s="389"/>
      <c r="C36" s="390">
        <v>4457.2546257393051</v>
      </c>
      <c r="D36" s="390">
        <v>4248.3095787034754</v>
      </c>
      <c r="E36" s="391">
        <v>4.9183102870670847E-2</v>
      </c>
    </row>
    <row r="37" spans="1:15" ht="18" customHeight="1" x14ac:dyDescent="0.25">
      <c r="A37" s="347" t="s">
        <v>5</v>
      </c>
      <c r="B37" s="389"/>
      <c r="C37" s="392">
        <v>25523.975031399303</v>
      </c>
      <c r="D37" s="392">
        <v>24822.719061463475</v>
      </c>
      <c r="E37" s="393">
        <v>2.8250570302127187E-2</v>
      </c>
    </row>
    <row r="38" spans="1:15" ht="18" customHeight="1" x14ac:dyDescent="0.25">
      <c r="A38" s="251" t="s">
        <v>75</v>
      </c>
      <c r="B38" s="389"/>
      <c r="C38" s="390">
        <v>3173.6709717393992</v>
      </c>
      <c r="D38" s="390">
        <v>3189.1925101961369</v>
      </c>
      <c r="E38" s="391">
        <v>-4.8669180073369622E-3</v>
      </c>
    </row>
    <row r="39" spans="1:15" ht="18" customHeight="1" x14ac:dyDescent="0.25">
      <c r="A39" s="251" t="s">
        <v>185</v>
      </c>
      <c r="B39" s="389"/>
      <c r="C39" s="390">
        <v>13967.917953461798</v>
      </c>
      <c r="D39" s="390">
        <v>15512.223765216038</v>
      </c>
      <c r="E39" s="391">
        <v>-9.9554121648059768E-2</v>
      </c>
    </row>
    <row r="40" spans="1:15" ht="18" customHeight="1" x14ac:dyDescent="0.25">
      <c r="A40" s="251" t="s">
        <v>77</v>
      </c>
      <c r="B40" s="389"/>
      <c r="C40" s="390">
        <v>1905.277621271269</v>
      </c>
      <c r="D40" s="390">
        <v>1824.8619530074145</v>
      </c>
      <c r="E40" s="391">
        <v>4.4066713173195105E-2</v>
      </c>
    </row>
    <row r="41" spans="1:15" ht="18" customHeight="1" x14ac:dyDescent="0.25">
      <c r="A41" s="251" t="s">
        <v>82</v>
      </c>
      <c r="B41" s="389"/>
      <c r="C41" s="390">
        <v>777.34774249889176</v>
      </c>
      <c r="D41" s="390">
        <v>898.73833065545421</v>
      </c>
      <c r="E41" s="391">
        <v>-0.13506777669984515</v>
      </c>
    </row>
    <row r="42" spans="1:15" ht="18" customHeight="1" x14ac:dyDescent="0.25">
      <c r="A42" s="347" t="s">
        <v>6</v>
      </c>
      <c r="B42" s="389"/>
      <c r="C42" s="392">
        <v>19824.214288971361</v>
      </c>
      <c r="D42" s="392">
        <v>21425.016559075044</v>
      </c>
      <c r="E42" s="393">
        <v>-7.4716500950643416E-2</v>
      </c>
    </row>
    <row r="43" spans="1:15" ht="18" customHeight="1" thickBot="1" x14ac:dyDescent="0.3">
      <c r="A43" s="370" t="s">
        <v>91</v>
      </c>
      <c r="B43" s="394"/>
      <c r="C43" s="395">
        <v>45348.189320370664</v>
      </c>
      <c r="D43" s="395">
        <v>46247.735620538515</v>
      </c>
      <c r="E43" s="372">
        <v>-1.9450602026196639E-2</v>
      </c>
      <c r="G43" s="374"/>
    </row>
    <row r="44" spans="1:15" ht="9.9499999999999993" customHeight="1" x14ac:dyDescent="0.25">
      <c r="C44" s="244"/>
      <c r="D44" s="244"/>
      <c r="E44" s="244"/>
      <c r="F44" s="244"/>
    </row>
    <row r="45" spans="1:15" ht="15" customHeight="1" x14ac:dyDescent="0.2">
      <c r="A45" s="375" t="s">
        <v>183</v>
      </c>
      <c r="C45" s="244"/>
      <c r="D45" s="244"/>
      <c r="E45" s="244"/>
      <c r="F45" s="244"/>
    </row>
    <row r="46" spans="1:15" ht="15" customHeight="1" x14ac:dyDescent="0.2">
      <c r="A46" s="375" t="s">
        <v>184</v>
      </c>
    </row>
    <row r="47" spans="1:15" ht="11.1" customHeight="1" x14ac:dyDescent="0.25">
      <c r="A47" s="396"/>
    </row>
  </sheetData>
  <mergeCells count="28">
    <mergeCell ref="C21:G21"/>
    <mergeCell ref="I21:M21"/>
    <mergeCell ref="A1:O1"/>
    <mergeCell ref="A2:O2"/>
    <mergeCell ref="A4:O4"/>
    <mergeCell ref="C5:G5"/>
    <mergeCell ref="I5:M5"/>
    <mergeCell ref="D22:E22"/>
    <mergeCell ref="J22:K22"/>
    <mergeCell ref="D23:E23"/>
    <mergeCell ref="J23:K23"/>
    <mergeCell ref="D24:E24"/>
    <mergeCell ref="J24:K24"/>
    <mergeCell ref="D25:E25"/>
    <mergeCell ref="J25:K25"/>
    <mergeCell ref="D26:E26"/>
    <mergeCell ref="J26:K26"/>
    <mergeCell ref="D27:E27"/>
    <mergeCell ref="J27:K27"/>
    <mergeCell ref="D31:E31"/>
    <mergeCell ref="J31:K31"/>
    <mergeCell ref="K32:L32"/>
    <mergeCell ref="D28:E28"/>
    <mergeCell ref="J28:K28"/>
    <mergeCell ref="D29:E29"/>
    <mergeCell ref="J29:K29"/>
    <mergeCell ref="D30:E30"/>
    <mergeCell ref="J30:K3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Carátula</vt:lpstr>
      <vt:lpstr>Resumen por división</vt:lpstr>
      <vt:lpstr>Balance Consolidado</vt:lpstr>
      <vt:lpstr>KOF Consolidado</vt:lpstr>
      <vt:lpstr>Div Mex&amp;CA</vt:lpstr>
      <vt:lpstr>Div Sud</vt:lpstr>
      <vt:lpstr>Macroeconómicos</vt:lpstr>
      <vt:lpstr>Volumen 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Bolanos Cacho Rodriguez, Sofia</dc:creator>
  <cp:lastModifiedBy>SAP</cp:lastModifiedBy>
  <dcterms:created xsi:type="dcterms:W3CDTF">2019-04-23T17:24:11Z</dcterms:created>
  <dcterms:modified xsi:type="dcterms:W3CDTF">2020-05-14T17:42:55Z</dcterms:modified>
</cp:coreProperties>
</file>